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tabRatio="834" activeTab="6"/>
  </bookViews>
  <sheets>
    <sheet name="Навігатор" sheetId="1" r:id="rId1"/>
    <sheet name="Продукти" sheetId="2" r:id="rId2"/>
    <sheet name="Борщ укр" sheetId="3" r:id="rId3"/>
    <sheet name="Піци" sheetId="4" r:id="rId4"/>
    <sheet name="Салат &quot;Морський&quot;" sheetId="5" r:id="rId5"/>
    <sheet name="Особиста" sheetId="6" r:id="rId6"/>
    <sheet name="Салат &quot;Цезарь&quot;" sheetId="7" r:id="rId7"/>
  </sheets>
  <definedNames/>
  <calcPr fullCalcOnLoad="1"/>
</workbook>
</file>

<file path=xl/sharedStrings.xml><?xml version="1.0" encoding="utf-8"?>
<sst xmlns="http://schemas.openxmlformats.org/spreadsheetml/2006/main" count="630" uniqueCount="298">
  <si>
    <t>1 кг.</t>
  </si>
  <si>
    <t>Аджика</t>
  </si>
  <si>
    <t xml:space="preserve">Апельсини           </t>
  </si>
  <si>
    <t>Баклажани</t>
  </si>
  <si>
    <t>1 кг</t>
  </si>
  <si>
    <t xml:space="preserve">Балик                 </t>
  </si>
  <si>
    <t xml:space="preserve">Банани               </t>
  </si>
  <si>
    <t>Бастурма</t>
  </si>
  <si>
    <t>Бендерки</t>
  </si>
  <si>
    <t>Борошно</t>
  </si>
  <si>
    <t>Бочок (копчений)</t>
  </si>
  <si>
    <t>Бочок свіжий</t>
  </si>
  <si>
    <t>Бринза</t>
  </si>
  <si>
    <t>Бульйон Галіна Бланка</t>
  </si>
  <si>
    <t>1 шт.</t>
  </si>
  <si>
    <t>Буряк  варений</t>
  </si>
  <si>
    <t>Буряк  свіжий</t>
  </si>
  <si>
    <t>Буряк корейський</t>
  </si>
  <si>
    <t>Вареники з капустою</t>
  </si>
  <si>
    <t>Вареники з картоплею</t>
  </si>
  <si>
    <t>Вареники з лівером</t>
  </si>
  <si>
    <t>Вершки</t>
  </si>
  <si>
    <t>Відбивна куряча</t>
  </si>
  <si>
    <t>Відбивна свиняча</t>
  </si>
  <si>
    <t>Вуха свинячі  (варені)</t>
  </si>
  <si>
    <t>Гірчиця</t>
  </si>
  <si>
    <t>Голубці</t>
  </si>
  <si>
    <t>Горіхи грецькі</t>
  </si>
  <si>
    <t>Горошок зел. (консерв.)</t>
  </si>
  <si>
    <t>Гранати</t>
  </si>
  <si>
    <t>Гриби мариновані, печор.</t>
  </si>
  <si>
    <t>Гриби свіжі, печориці</t>
  </si>
  <si>
    <t>Гриби смажені</t>
  </si>
  <si>
    <t>Гриби сушені</t>
  </si>
  <si>
    <t>Гуляш свинний</t>
  </si>
  <si>
    <t>Желатін</t>
  </si>
  <si>
    <t>Заготівки "Чанах"</t>
  </si>
  <si>
    <t>Заготівки для солянки</t>
  </si>
  <si>
    <t>Заготівки рубців</t>
  </si>
  <si>
    <t>Заготівки сер. та шл.</t>
  </si>
  <si>
    <t>Зелень</t>
  </si>
  <si>
    <t>Зрази з грибами</t>
  </si>
  <si>
    <t>Зрази з лівером</t>
  </si>
  <si>
    <t>Ізюм</t>
  </si>
  <si>
    <t>Кальмари варені</t>
  </si>
  <si>
    <t>Кальмари сирі</t>
  </si>
  <si>
    <t>Капуста квашена</t>
  </si>
  <si>
    <t>Капуста свіжа</t>
  </si>
  <si>
    <t>Карковина (м'ясо на печ.)</t>
  </si>
  <si>
    <t>Картопля</t>
  </si>
  <si>
    <t>Картопля варена</t>
  </si>
  <si>
    <t xml:space="preserve">Квасоля </t>
  </si>
  <si>
    <t>Квасоля (консерв.)</t>
  </si>
  <si>
    <t>Кетчуп</t>
  </si>
  <si>
    <t>Кістки для бульонів</t>
  </si>
  <si>
    <t>Ковбаса "Московська"</t>
  </si>
  <si>
    <t>Ковбаса варена</t>
  </si>
  <si>
    <t>Ковбаски Баварськи</t>
  </si>
  <si>
    <t>Ковбаски гріль</t>
  </si>
  <si>
    <t>Ковбаски до пива</t>
  </si>
  <si>
    <t>Кокосова стружка</t>
  </si>
  <si>
    <t>Коньяк</t>
  </si>
  <si>
    <t xml:space="preserve">Корзінки </t>
  </si>
  <si>
    <t>Коріандр</t>
  </si>
  <si>
    <t>Котлети</t>
  </si>
  <si>
    <t>Ківі</t>
  </si>
  <si>
    <t>Клюква</t>
  </si>
  <si>
    <t>Ковбаски печені</t>
  </si>
  <si>
    <t>Крабові палички</t>
  </si>
  <si>
    <t>Креветки</t>
  </si>
  <si>
    <t>Кукурудза (консерв.)</t>
  </si>
  <si>
    <t>Курага</t>
  </si>
  <si>
    <t>Лавровий лист</t>
  </si>
  <si>
    <t>Лечо</t>
  </si>
  <si>
    <t>Лимони</t>
  </si>
  <si>
    <t>Лікер</t>
  </si>
  <si>
    <t>Локшина</t>
  </si>
  <si>
    <t>Люля-Кебаб (напівфаб.)</t>
  </si>
  <si>
    <t>Майонез</t>
  </si>
  <si>
    <t>Манти</t>
  </si>
  <si>
    <t>Масліни</t>
  </si>
  <si>
    <t>Масло вершкове</t>
  </si>
  <si>
    <t>Млинці з лівером</t>
  </si>
  <si>
    <t>Млинці з маком</t>
  </si>
  <si>
    <t>Млинці з м'ясом</t>
  </si>
  <si>
    <t>Млинці з сиром</t>
  </si>
  <si>
    <t>Молоко</t>
  </si>
  <si>
    <t>1 л.</t>
  </si>
  <si>
    <t>Морква варена</t>
  </si>
  <si>
    <t>Морква корейська</t>
  </si>
  <si>
    <t>Морква свіжа</t>
  </si>
  <si>
    <t>Морозиво</t>
  </si>
  <si>
    <t>М'ясо криля (консерв.)</t>
  </si>
  <si>
    <t>М'ясо свіже свинне</t>
  </si>
  <si>
    <t>М'ясо свіже теляче</t>
  </si>
  <si>
    <t>Обріз з мяса</t>
  </si>
  <si>
    <t>Огірки мариновані</t>
  </si>
  <si>
    <t>Огірки свіжі</t>
  </si>
  <si>
    <t>Огірки солені</t>
  </si>
  <si>
    <t>Оливки</t>
  </si>
  <si>
    <t>Олія</t>
  </si>
  <si>
    <t>Оселедець</t>
  </si>
  <si>
    <t>Оцет</t>
  </si>
  <si>
    <t>КАЛЬКУЛЯЦІЙНА      КАРТКА      №</t>
  </si>
  <si>
    <t>БОРЩ УКРАЇНСЬКИЙ</t>
  </si>
  <si>
    <t>Найменування продуктів</t>
  </si>
  <si>
    <t>норма</t>
  </si>
  <si>
    <t>ціна</t>
  </si>
  <si>
    <t>сума</t>
  </si>
  <si>
    <t>Загальна вартість сировинного набору на 100 страв</t>
  </si>
  <si>
    <t>Продажна ціна однієї страви</t>
  </si>
  <si>
    <t>Вихід в готовому вигляді однієї страви (в гр.)</t>
  </si>
  <si>
    <t>Завідуючий виробництвом</t>
  </si>
  <si>
    <t>Калькуляцію склав</t>
  </si>
  <si>
    <t>Затверджую: директор</t>
  </si>
  <si>
    <t>Всего</t>
  </si>
  <si>
    <t>код</t>
  </si>
  <si>
    <t>№п/п</t>
  </si>
  <si>
    <t>Ананаси  консервовані</t>
  </si>
  <si>
    <t>Податковий номер калькуляцій                        і дата її затвердження</t>
  </si>
  <si>
    <t>Найменування страви</t>
  </si>
  <si>
    <t>Номер по збірнику рецептур</t>
  </si>
  <si>
    <t>№</t>
  </si>
  <si>
    <t>№ п/п/-код</t>
  </si>
  <si>
    <t>Пельмені</t>
  </si>
  <si>
    <t>Паштет</t>
  </si>
  <si>
    <t>Перець болгар. свіжий</t>
  </si>
  <si>
    <t>Перець гострий струч.</t>
  </si>
  <si>
    <t>Перець черв. мелений</t>
  </si>
  <si>
    <t>Перець чорний горош.</t>
  </si>
  <si>
    <t>Перець чорний мелений</t>
  </si>
  <si>
    <t>Петрушка сушена</t>
  </si>
  <si>
    <t>Печінка індича (куряча)</t>
  </si>
  <si>
    <t>Печінка тріскі</t>
  </si>
  <si>
    <t>Печінка яловича</t>
  </si>
  <si>
    <t>Піца заготовка</t>
  </si>
  <si>
    <t>1шт.</t>
  </si>
  <si>
    <t>Помідори мариновані</t>
  </si>
  <si>
    <t>Помідори свіжі</t>
  </si>
  <si>
    <t>Приправа "Мівіна" гриб.</t>
  </si>
  <si>
    <t>Приправа до сала</t>
  </si>
  <si>
    <t>Приправи "10 овочів"</t>
  </si>
  <si>
    <t>Приправи "До мяса"</t>
  </si>
  <si>
    <t>Приправи "До риби"</t>
  </si>
  <si>
    <t>Приправи "До фрі"</t>
  </si>
  <si>
    <t>Приправи "Супні"</t>
  </si>
  <si>
    <t>Приправи "Універсальна"</t>
  </si>
  <si>
    <t>Редис</t>
  </si>
  <si>
    <t>Редька</t>
  </si>
  <si>
    <t>Риба філе</t>
  </si>
  <si>
    <t>Рис</t>
  </si>
  <si>
    <t>Рулет курячий</t>
  </si>
  <si>
    <t>Рульки свинячі (варені)</t>
  </si>
  <si>
    <t>Сало свіже</t>
  </si>
  <si>
    <t>Сало солене</t>
  </si>
  <si>
    <t>Салямі</t>
  </si>
  <si>
    <t>Сальцисон</t>
  </si>
  <si>
    <t>Серця та шлунки курячі</t>
  </si>
  <si>
    <t>Сир твердий</t>
  </si>
  <si>
    <t>Сіль "Єкстра"</t>
  </si>
  <si>
    <t>Сіль камяна</t>
  </si>
  <si>
    <t>Скумбрія копчена</t>
  </si>
  <si>
    <t>Скумбрія свіжа</t>
  </si>
  <si>
    <t>Скумбрія солена</t>
  </si>
  <si>
    <t>Сметана</t>
  </si>
  <si>
    <t>Сосіски</t>
  </si>
  <si>
    <t>Соус "Ткемалі"</t>
  </si>
  <si>
    <t>Спагетті</t>
  </si>
  <si>
    <t>Стегенця курячі</t>
  </si>
  <si>
    <t>Стейк сома</t>
  </si>
  <si>
    <t>Суджук</t>
  </si>
  <si>
    <t>Сухарикі</t>
  </si>
  <si>
    <t>Сухарі паніровочні</t>
  </si>
  <si>
    <t>Томатна паста</t>
  </si>
  <si>
    <t>Фарш грибний</t>
  </si>
  <si>
    <t>Фарш курячий</t>
  </si>
  <si>
    <t>Фарш лівер</t>
  </si>
  <si>
    <t>Фарш мясний комбін.</t>
  </si>
  <si>
    <t>Фарш мясний свинний</t>
  </si>
  <si>
    <t>Фарш мясний яловичий</t>
  </si>
  <si>
    <t>Фрікадельки</t>
  </si>
  <si>
    <t>Філе куряче</t>
  </si>
  <si>
    <t>Філе куряче (варене)</t>
  </si>
  <si>
    <t>Філе оселедця</t>
  </si>
  <si>
    <t>Філе свинине</t>
  </si>
  <si>
    <t>Філе телятина</t>
  </si>
  <si>
    <t>Хліб</t>
  </si>
  <si>
    <t>Хрін</t>
  </si>
  <si>
    <t>Цибуля зелена</t>
  </si>
  <si>
    <t>Цибуля ріпчаста</t>
  </si>
  <si>
    <t>Цибуля ріпчаста мар.</t>
  </si>
  <si>
    <t>Цибуля смажена</t>
  </si>
  <si>
    <t>0 кг.</t>
  </si>
  <si>
    <t>Цукор</t>
  </si>
  <si>
    <t>Часник консер.</t>
  </si>
  <si>
    <t>Часник свіжий</t>
  </si>
  <si>
    <t>Чипси</t>
  </si>
  <si>
    <t>1 пач.</t>
  </si>
  <si>
    <t>Чорнослив б.к.</t>
  </si>
  <si>
    <t>Шкварки з свин. сала</t>
  </si>
  <si>
    <t>Шніцель</t>
  </si>
  <si>
    <t>Шоколад</t>
  </si>
  <si>
    <t>Шпажка</t>
  </si>
  <si>
    <t>Щавель</t>
  </si>
  <si>
    <t>Яблука</t>
  </si>
  <si>
    <t>Язик яловичий</t>
  </si>
  <si>
    <t>Язик яловичий (вар.)</t>
  </si>
  <si>
    <t>Яйця  перепелинні</t>
  </si>
  <si>
    <t>Яйця курячі варені</t>
  </si>
  <si>
    <t xml:space="preserve">Яйця курячі сирі </t>
  </si>
  <si>
    <t>Рис варений</t>
  </si>
  <si>
    <t>Лівер</t>
  </si>
  <si>
    <t>Ваніль</t>
  </si>
  <si>
    <t>Сир молочний</t>
  </si>
  <si>
    <t>Рубці телячі</t>
  </si>
  <si>
    <t>Лінива капуста</t>
  </si>
  <si>
    <t>Карась свіжий</t>
  </si>
  <si>
    <t>Перець квашений</t>
  </si>
  <si>
    <t>Помідори квашені</t>
  </si>
  <si>
    <t>Гречка крупа</t>
  </si>
  <si>
    <t>Гречка варена</t>
  </si>
  <si>
    <t>Продукт не введен</t>
  </si>
  <si>
    <t>Разом</t>
  </si>
  <si>
    <t xml:space="preserve">              ВІДОМІСТЬ</t>
  </si>
  <si>
    <t>Меню</t>
  </si>
  <si>
    <t>З ковбасою</t>
  </si>
  <si>
    <t>З куркою</t>
  </si>
  <si>
    <t>Зкуркою та грибами</t>
  </si>
  <si>
    <t>З грибами</t>
  </si>
  <si>
    <t>Піци</t>
  </si>
  <si>
    <t>Салат</t>
  </si>
  <si>
    <t>Наявність</t>
  </si>
  <si>
    <t>Ціна, грн</t>
  </si>
  <si>
    <t>Ціна за одиницю в грн.</t>
  </si>
  <si>
    <t>Назва продуктів</t>
  </si>
  <si>
    <t>Зняття залишків продуктів на кухні від</t>
  </si>
  <si>
    <t>Одиниця виміру</t>
  </si>
  <si>
    <t>Борщ</t>
  </si>
  <si>
    <t>Другі страви</t>
  </si>
  <si>
    <t>Гарніри</t>
  </si>
  <si>
    <t>Десерт</t>
  </si>
  <si>
    <t>Перші страви</t>
  </si>
  <si>
    <t>Рибні страви</t>
  </si>
  <si>
    <t>Холодні закуски</t>
  </si>
  <si>
    <t>Бутерброди</t>
  </si>
  <si>
    <t>Продукти</t>
  </si>
  <si>
    <t>Персонал</t>
  </si>
  <si>
    <t>Особиста</t>
  </si>
  <si>
    <t>Кухня</t>
  </si>
  <si>
    <t>Бар</t>
  </si>
  <si>
    <t>Лазня</t>
  </si>
  <si>
    <t>Загальна</t>
  </si>
  <si>
    <t xml:space="preserve"> Капуста та огірки</t>
  </si>
  <si>
    <t>Клеопатра</t>
  </si>
  <si>
    <t>Цезарь</t>
  </si>
  <si>
    <t>Моріон</t>
  </si>
  <si>
    <t>Зимовий</t>
  </si>
  <si>
    <t>Делікатеснмй</t>
  </si>
  <si>
    <t>Закусочний</t>
  </si>
  <si>
    <t>Під чарочку</t>
  </si>
  <si>
    <t>Французький</t>
  </si>
  <si>
    <t>Міланський</t>
  </si>
  <si>
    <t>З капусти</t>
  </si>
  <si>
    <t>Посейдон</t>
  </si>
  <si>
    <t>Під шубою</t>
  </si>
  <si>
    <t>Помідори по рівненські</t>
  </si>
  <si>
    <t>Мажор</t>
  </si>
  <si>
    <t>Морський</t>
  </si>
  <si>
    <t>Курочка</t>
  </si>
  <si>
    <t>Лютий</t>
  </si>
  <si>
    <t>З крабових паличок</t>
  </si>
  <si>
    <t>Шопський</t>
  </si>
  <si>
    <t>Тоска</t>
  </si>
  <si>
    <t>Бадьористь</t>
  </si>
  <si>
    <t>Здоровьє</t>
  </si>
  <si>
    <t>Олів'є</t>
  </si>
  <si>
    <t>Помідори та огірки</t>
  </si>
  <si>
    <t>Закуска з краб.пал.</t>
  </si>
  <si>
    <t>Дністер</t>
  </si>
  <si>
    <t>Грецький</t>
  </si>
  <si>
    <t>Капуста, огірки, помідори</t>
  </si>
  <si>
    <t>Ріо</t>
  </si>
  <si>
    <t xml:space="preserve">Салат </t>
  </si>
  <si>
    <t>Навігатор</t>
  </si>
  <si>
    <t>Риба тушкована з овочами</t>
  </si>
  <si>
    <t>Риба по царськи</t>
  </si>
  <si>
    <t>Риба смажена в яйці</t>
  </si>
  <si>
    <t>Риба з грибами під сиром</t>
  </si>
  <si>
    <t>Риб смажена з цибулєю</t>
  </si>
  <si>
    <t>Український</t>
  </si>
  <si>
    <t>Російський</t>
  </si>
  <si>
    <t>Туркменський</t>
  </si>
  <si>
    <t>Болгарський</t>
  </si>
  <si>
    <t>Навігатор по кафе-бару "Global"</t>
  </si>
  <si>
    <t>Підприємство Кафе-бар "Global"</t>
  </si>
  <si>
    <t>пп. Мюллер Иосиф Адимович-2</t>
  </si>
  <si>
    <t>Введіть ПІБ підприємця</t>
  </si>
  <si>
    <t>Введіть назву установи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</si>
</sst>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b/>
      <sz val="14"/>
      <name val="Arial Cyr"/>
      <family val="0"/>
    </font>
    <font>
      <u val="single"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7.9"/>
      <color indexed="36"/>
      <name val="Arial Cyr"/>
      <family val="0"/>
    </font>
    <font>
      <sz val="12"/>
      <name val="Arial Cyr"/>
      <family val="0"/>
    </font>
    <font>
      <u val="single"/>
      <sz val="14"/>
      <color indexed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19" applyFill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" xfId="18" applyFill="1" applyBorder="1" applyAlignment="1" applyProtection="1">
      <alignment horizontal="right"/>
      <protection hidden="1"/>
    </xf>
    <xf numFmtId="0" fontId="0" fillId="0" borderId="1" xfId="19" applyFill="1" applyBorder="1" applyAlignment="1" applyProtection="1">
      <alignment horizontal="right"/>
      <protection hidden="1"/>
    </xf>
    <xf numFmtId="0" fontId="0" fillId="0" borderId="1" xfId="19" applyFont="1" applyFill="1" applyBorder="1" applyAlignment="1" applyProtection="1">
      <alignment horizontal="center" vertical="center" wrapText="1"/>
      <protection hidden="1"/>
    </xf>
    <xf numFmtId="0" fontId="0" fillId="0" borderId="1" xfId="19" applyFill="1" applyBorder="1" applyAlignment="1" applyProtection="1">
      <alignment horizontal="center" vertical="center"/>
      <protection hidden="1"/>
    </xf>
    <xf numFmtId="0" fontId="0" fillId="0" borderId="1" xfId="18" applyFill="1" applyBorder="1" applyProtection="1">
      <alignment/>
      <protection hidden="1"/>
    </xf>
    <xf numFmtId="0" fontId="0" fillId="0" borderId="1" xfId="19" applyFont="1" applyFill="1" applyBorder="1" applyAlignment="1" applyProtection="1">
      <alignment horizontal="right"/>
      <protection hidden="1"/>
    </xf>
    <xf numFmtId="0" fontId="0" fillId="0" borderId="1" xfId="19" applyFill="1" applyBorder="1" applyProtection="1">
      <alignment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/>
      <protection hidden="1"/>
    </xf>
    <xf numFmtId="0" fontId="0" fillId="0" borderId="1" xfId="19" applyFont="1" applyFill="1" applyBorder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0" fillId="2" borderId="1" xfId="19" applyFill="1" applyBorder="1" applyAlignment="1" applyProtection="1">
      <alignment horizontal="center"/>
      <protection hidden="1" locked="0"/>
    </xf>
    <xf numFmtId="0" fontId="0" fillId="2" borderId="1" xfId="19" applyFont="1" applyFill="1" applyBorder="1" applyAlignment="1" applyProtection="1">
      <alignment horizontal="right"/>
      <protection hidden="1" locked="0"/>
    </xf>
    <xf numFmtId="0" fontId="0" fillId="0" borderId="0" xfId="19" applyFill="1" applyBorder="1" applyProtection="1">
      <alignment/>
      <protection hidden="1"/>
    </xf>
    <xf numFmtId="0" fontId="0" fillId="2" borderId="1" xfId="0" applyFill="1" applyBorder="1" applyAlignment="1" applyProtection="1">
      <alignment/>
      <protection hidden="1" locked="0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2" borderId="1" xfId="19" applyFill="1" applyBorder="1" applyProtection="1">
      <alignment/>
      <protection hidden="1" locked="0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6" fillId="0" borderId="1" xfId="15" applyBorder="1" applyAlignment="1">
      <alignment horizontal="center" vertical="center" wrapText="1"/>
    </xf>
    <xf numFmtId="0" fontId="6" fillId="0" borderId="0" xfId="15" applyAlignment="1">
      <alignment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right"/>
      <protection hidden="1"/>
    </xf>
    <xf numFmtId="0" fontId="0" fillId="0" borderId="3" xfId="0" applyBorder="1" applyAlignment="1" applyProtection="1">
      <alignment horizontal="right"/>
      <protection hidden="1"/>
    </xf>
    <xf numFmtId="0" fontId="0" fillId="0" borderId="4" xfId="0" applyBorder="1" applyAlignment="1" applyProtection="1">
      <alignment horizontal="right"/>
      <protection hidden="1"/>
    </xf>
    <xf numFmtId="14" fontId="0" fillId="2" borderId="1" xfId="0" applyNumberFormat="1" applyFill="1" applyBorder="1" applyAlignment="1" applyProtection="1">
      <alignment horizontal="center"/>
      <protection hidden="1" locked="0"/>
    </xf>
    <xf numFmtId="0" fontId="0" fillId="2" borderId="1" xfId="0" applyFill="1" applyBorder="1" applyAlignment="1" applyProtection="1">
      <alignment horizontal="center"/>
      <protection hidden="1" locked="0"/>
    </xf>
    <xf numFmtId="0" fontId="0" fillId="0" borderId="1" xfId="19" applyFill="1" applyBorder="1" applyAlignment="1" applyProtection="1">
      <alignment horizontal="center" vertical="center" wrapText="1"/>
      <protection hidden="1"/>
    </xf>
    <xf numFmtId="0" fontId="0" fillId="0" borderId="2" xfId="19" applyFont="1" applyFill="1" applyBorder="1" applyAlignment="1" applyProtection="1">
      <alignment horizontal="center"/>
      <protection hidden="1"/>
    </xf>
    <xf numFmtId="0" fontId="0" fillId="0" borderId="4" xfId="19" applyFont="1" applyFill="1" applyBorder="1" applyAlignment="1" applyProtection="1">
      <alignment horizontal="center"/>
      <protection hidden="1"/>
    </xf>
    <xf numFmtId="14" fontId="0" fillId="2" borderId="2" xfId="0" applyNumberFormat="1" applyFill="1" applyBorder="1" applyAlignment="1" applyProtection="1">
      <alignment horizontal="center" vertical="center" wrapText="1"/>
      <protection hidden="1" locked="0"/>
    </xf>
    <xf numFmtId="0" fontId="0" fillId="2" borderId="3" xfId="0" applyFill="1" applyBorder="1" applyAlignment="1" applyProtection="1">
      <alignment horizontal="center"/>
      <protection hidden="1" locked="0"/>
    </xf>
    <xf numFmtId="0" fontId="0" fillId="2" borderId="4" xfId="0" applyFill="1" applyBorder="1" applyAlignment="1" applyProtection="1">
      <alignment horizontal="center"/>
      <protection hidden="1" locked="0"/>
    </xf>
    <xf numFmtId="2" fontId="2" fillId="0" borderId="1" xfId="19" applyNumberFormat="1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/>
      <protection hidden="1" locked="0"/>
    </xf>
    <xf numFmtId="0" fontId="2" fillId="0" borderId="2" xfId="0" applyFont="1" applyBorder="1" applyAlignment="1" applyProtection="1">
      <alignment horizontal="left"/>
      <protection hidden="1"/>
    </xf>
    <xf numFmtId="0" fontId="2" fillId="0" borderId="3" xfId="0" applyFont="1" applyBorder="1" applyAlignment="1" applyProtection="1">
      <alignment horizontal="left"/>
      <protection hidden="1"/>
    </xf>
    <xf numFmtId="0" fontId="2" fillId="0" borderId="4" xfId="0" applyFont="1" applyBorder="1" applyAlignment="1" applyProtection="1">
      <alignment horizontal="left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 locked="0"/>
    </xf>
    <xf numFmtId="0" fontId="3" fillId="2" borderId="1" xfId="0" applyFont="1" applyFill="1" applyBorder="1" applyAlignment="1" applyProtection="1">
      <alignment horizontal="center"/>
      <protection hidden="1" locked="0"/>
    </xf>
    <xf numFmtId="0" fontId="2" fillId="2" borderId="1" xfId="19" applyFont="1" applyFill="1" applyBorder="1" applyAlignment="1" applyProtection="1">
      <alignment horizontal="center" vertical="center"/>
      <protection hidden="1" locked="0"/>
    </xf>
    <xf numFmtId="0" fontId="0" fillId="0" borderId="1" xfId="19" applyFill="1" applyBorder="1" applyProtection="1">
      <alignment/>
      <protection hidden="1"/>
    </xf>
    <xf numFmtId="0" fontId="0" fillId="0" borderId="2" xfId="19" applyFill="1" applyBorder="1" applyProtection="1">
      <alignment/>
      <protection hidden="1"/>
    </xf>
    <xf numFmtId="0" fontId="0" fillId="0" borderId="3" xfId="19" applyFill="1" applyBorder="1" applyProtection="1">
      <alignment/>
      <protection hidden="1"/>
    </xf>
    <xf numFmtId="0" fontId="0" fillId="0" borderId="4" xfId="19" applyFill="1" applyBorder="1" applyProtection="1">
      <alignment/>
      <protection hidden="1"/>
    </xf>
    <xf numFmtId="0" fontId="9" fillId="4" borderId="5" xfId="15" applyFont="1" applyFill="1" applyBorder="1" applyAlignment="1" applyProtection="1">
      <alignment horizontal="center" vertical="center" wrapText="1"/>
      <protection hidden="1"/>
    </xf>
    <xf numFmtId="0" fontId="9" fillId="4" borderId="6" xfId="15" applyFont="1" applyFill="1" applyBorder="1" applyAlignment="1" applyProtection="1">
      <alignment horizontal="center" vertical="center" wrapText="1"/>
      <protection hidden="1"/>
    </xf>
    <xf numFmtId="0" fontId="9" fillId="4" borderId="7" xfId="15" applyFont="1" applyFill="1" applyBorder="1" applyAlignment="1" applyProtection="1">
      <alignment horizontal="center" vertical="center" wrapText="1"/>
      <protection hidden="1"/>
    </xf>
    <xf numFmtId="0" fontId="9" fillId="4" borderId="8" xfId="15" applyFont="1" applyFill="1" applyBorder="1" applyAlignment="1" applyProtection="1">
      <alignment horizontal="center" vertical="center" wrapText="1"/>
      <protection hidden="1"/>
    </xf>
    <xf numFmtId="0" fontId="9" fillId="4" borderId="9" xfId="15" applyFont="1" applyFill="1" applyBorder="1" applyAlignment="1" applyProtection="1">
      <alignment horizontal="center" vertical="center" wrapText="1"/>
      <protection hidden="1"/>
    </xf>
    <xf numFmtId="0" fontId="9" fillId="4" borderId="10" xfId="15" applyFont="1" applyFill="1" applyBorder="1" applyAlignment="1" applyProtection="1">
      <alignment horizontal="center" vertical="center" wrapText="1"/>
      <protection hidden="1"/>
    </xf>
    <xf numFmtId="0" fontId="0" fillId="0" borderId="0" xfId="19" applyFont="1" applyFill="1" applyBorder="1" applyAlignment="1" applyProtection="1">
      <alignment horizontal="center" vertical="center" wrapText="1"/>
      <protection hidden="1"/>
    </xf>
    <xf numFmtId="0" fontId="0" fillId="0" borderId="9" xfId="19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/>
      <protection hidden="1" locked="0"/>
    </xf>
    <xf numFmtId="0" fontId="4" fillId="2" borderId="1" xfId="0" applyFont="1" applyFill="1" applyBorder="1" applyAlignment="1" applyProtection="1">
      <alignment/>
      <protection hidden="1" locked="0"/>
    </xf>
    <xf numFmtId="0" fontId="0" fillId="2" borderId="1" xfId="0" applyFont="1" applyFill="1" applyBorder="1" applyAlignment="1" applyProtection="1">
      <alignment horizontal="center"/>
      <protection hidden="1" locked="0"/>
    </xf>
    <xf numFmtId="0" fontId="4" fillId="2" borderId="2" xfId="0" applyFont="1" applyFill="1" applyBorder="1" applyAlignment="1" applyProtection="1">
      <alignment horizontal="center"/>
      <protection hidden="1" locked="0"/>
    </xf>
    <xf numFmtId="0" fontId="4" fillId="2" borderId="4" xfId="0" applyFont="1" applyFill="1" applyBorder="1" applyAlignment="1" applyProtection="1">
      <alignment horizontal="center"/>
      <protection hidden="1" locked="0"/>
    </xf>
    <xf numFmtId="0" fontId="8" fillId="0" borderId="1" xfId="0" applyFont="1" applyBorder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/>
      <protection hidden="1"/>
    </xf>
    <xf numFmtId="0" fontId="8" fillId="0" borderId="4" xfId="0" applyFont="1" applyBorder="1" applyAlignment="1" applyProtection="1">
      <alignment horizontal="center"/>
      <protection hidden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6" fillId="2" borderId="1" xfId="15" applyFill="1" applyBorder="1" applyAlignment="1">
      <alignment horizontal="center" vertical="center" wrapText="1"/>
    </xf>
    <xf numFmtId="0" fontId="6" fillId="2" borderId="1" xfId="15" applyFill="1" applyBorder="1" applyAlignment="1">
      <alignment horizontal="center"/>
    </xf>
    <xf numFmtId="0" fontId="0" fillId="2" borderId="1" xfId="0" applyFill="1" applyBorder="1" applyAlignment="1">
      <alignment/>
    </xf>
    <xf numFmtId="0" fontId="2" fillId="2" borderId="2" xfId="0" applyFont="1" applyFill="1" applyBorder="1" applyAlignment="1" applyProtection="1">
      <alignment horizontal="left"/>
      <protection hidden="1"/>
    </xf>
    <xf numFmtId="0" fontId="2" fillId="2" borderId="3" xfId="0" applyFont="1" applyFill="1" applyBorder="1" applyAlignment="1" applyProtection="1">
      <alignment horizontal="left"/>
      <protection hidden="1"/>
    </xf>
    <xf numFmtId="0" fontId="2" fillId="2" borderId="4" xfId="0" applyFont="1" applyFill="1" applyBorder="1" applyAlignment="1" applyProtection="1">
      <alignment horizontal="left"/>
      <protection hidden="1"/>
    </xf>
  </cellXfs>
  <cellStyles count="10">
    <cellStyle name="Normal" xfId="0"/>
    <cellStyle name="Hyperlink" xfId="15"/>
    <cellStyle name="Currency" xfId="16"/>
    <cellStyle name="Currency [0]" xfId="17"/>
    <cellStyle name="Обычный_БУТЕРБРОДИ калькуляції" xfId="18"/>
    <cellStyle name="Обычный_ПЕРШІ СТРАВИ калькуляції" xfId="19"/>
    <cellStyle name="Followed Hyperlink" xfId="20"/>
    <cellStyle name="Percent" xfId="21"/>
    <cellStyle name="Comma" xfId="22"/>
    <cellStyle name="Comma [0]" xfId="23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120"/>
  <sheetViews>
    <sheetView workbookViewId="0" topLeftCell="A1">
      <selection activeCell="C127" sqref="C127"/>
    </sheetView>
  </sheetViews>
  <sheetFormatPr defaultColWidth="9.00390625" defaultRowHeight="12.75" outlineLevelRow="3"/>
  <cols>
    <col min="1" max="1" width="24.375" style="0" customWidth="1"/>
    <col min="2" max="2" width="22.125" style="0" customWidth="1"/>
    <col min="3" max="3" width="23.625" style="0" customWidth="1"/>
    <col min="4" max="4" width="21.125" style="0" customWidth="1"/>
  </cols>
  <sheetData>
    <row r="1" spans="1:4" ht="18" customHeight="1">
      <c r="A1" s="48" t="s">
        <v>293</v>
      </c>
      <c r="B1" s="48"/>
      <c r="C1" s="48"/>
      <c r="D1" s="48"/>
    </row>
    <row r="2" spans="5:14" ht="12.75"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8" customHeight="1">
      <c r="A3" s="91" t="s">
        <v>249</v>
      </c>
      <c r="B3" s="91"/>
      <c r="C3" s="91"/>
      <c r="D3" s="91"/>
      <c r="E3" s="29"/>
      <c r="F3" s="29"/>
      <c r="G3" s="29"/>
      <c r="H3" s="29"/>
      <c r="I3" s="29"/>
      <c r="J3" s="29"/>
      <c r="K3" s="28"/>
      <c r="L3" s="28"/>
      <c r="M3" s="28"/>
      <c r="N3" s="28"/>
    </row>
    <row r="4" spans="1:14" ht="18" customHeight="1">
      <c r="A4" s="48" t="s">
        <v>251</v>
      </c>
      <c r="B4" s="48"/>
      <c r="C4" s="48"/>
      <c r="D4" s="48"/>
      <c r="E4" s="29"/>
      <c r="F4" s="29"/>
      <c r="G4" s="29"/>
      <c r="H4" s="29"/>
      <c r="I4" s="29"/>
      <c r="J4" s="29"/>
      <c r="K4" s="28"/>
      <c r="L4" s="28"/>
      <c r="M4" s="28"/>
      <c r="N4" s="28"/>
    </row>
    <row r="5" spans="1:14" ht="18" customHeight="1">
      <c r="A5" s="91" t="s">
        <v>248</v>
      </c>
      <c r="B5" s="91"/>
      <c r="C5" s="91"/>
      <c r="D5" s="91"/>
      <c r="E5" s="29"/>
      <c r="F5" s="29"/>
      <c r="G5" s="29"/>
      <c r="H5" s="29"/>
      <c r="I5" s="29"/>
      <c r="J5" s="29"/>
      <c r="K5" s="28"/>
      <c r="L5" s="28"/>
      <c r="M5" s="28"/>
      <c r="N5" s="28"/>
    </row>
    <row r="6" spans="1:14" ht="18" customHeight="1">
      <c r="A6" s="92" t="s">
        <v>250</v>
      </c>
      <c r="B6" s="92"/>
      <c r="C6" s="92"/>
      <c r="D6" s="92"/>
      <c r="E6" s="29"/>
      <c r="F6" s="29"/>
      <c r="G6" s="29"/>
      <c r="H6" s="29"/>
      <c r="I6" s="29"/>
      <c r="J6" s="29"/>
      <c r="K6" s="28"/>
      <c r="L6" s="28"/>
      <c r="M6" s="28"/>
      <c r="N6" s="28"/>
    </row>
    <row r="7" spans="1:14" ht="18" customHeight="1">
      <c r="A7" s="94" t="s">
        <v>247</v>
      </c>
      <c r="B7" s="94"/>
      <c r="C7" s="94"/>
      <c r="D7" s="94"/>
      <c r="E7" s="29"/>
      <c r="F7" s="29"/>
      <c r="G7" s="29"/>
      <c r="H7" s="29"/>
      <c r="I7" s="29"/>
      <c r="J7" s="29"/>
      <c r="K7" s="28"/>
      <c r="L7" s="28"/>
      <c r="M7" s="28"/>
      <c r="N7" s="28"/>
    </row>
    <row r="8" spans="1:14" ht="18" customHeight="1">
      <c r="A8" s="48" t="s">
        <v>246</v>
      </c>
      <c r="B8" s="48"/>
      <c r="C8" s="48"/>
      <c r="D8" s="48"/>
      <c r="E8" s="29"/>
      <c r="F8" s="29"/>
      <c r="G8" s="29"/>
      <c r="H8" s="29"/>
      <c r="I8" s="29"/>
      <c r="J8" s="29"/>
      <c r="K8" s="28"/>
      <c r="L8" s="28"/>
      <c r="M8" s="28"/>
      <c r="N8" s="28"/>
    </row>
    <row r="9" spans="1:4" ht="18" customHeight="1">
      <c r="A9" s="93" t="s">
        <v>245</v>
      </c>
      <c r="B9" s="93"/>
      <c r="C9" s="93"/>
      <c r="D9" s="93"/>
    </row>
    <row r="10" spans="1:4" ht="18" customHeight="1" collapsed="1">
      <c r="A10" s="45" t="s">
        <v>224</v>
      </c>
      <c r="B10" s="46"/>
      <c r="C10" s="46"/>
      <c r="D10" s="47"/>
    </row>
    <row r="11" spans="1:4" ht="18" customHeight="1" hidden="1" outlineLevel="1" collapsed="1">
      <c r="A11" s="33" t="s">
        <v>237</v>
      </c>
      <c r="B11" s="34"/>
      <c r="C11" s="34"/>
      <c r="D11" s="35"/>
    </row>
    <row r="12" spans="1:4" ht="18" customHeight="1" hidden="1" outlineLevel="2">
      <c r="A12" s="44" t="s">
        <v>289</v>
      </c>
      <c r="B12" s="31"/>
      <c r="C12" s="31"/>
      <c r="D12" s="31"/>
    </row>
    <row r="13" spans="1:4" ht="18" customHeight="1" hidden="1" outlineLevel="2">
      <c r="A13" s="31"/>
      <c r="B13" s="31"/>
      <c r="C13" s="31"/>
      <c r="D13" s="31"/>
    </row>
    <row r="14" spans="1:4" ht="18" customHeight="1" hidden="1" outlineLevel="2">
      <c r="A14" s="31"/>
      <c r="B14" s="31"/>
      <c r="C14" s="31"/>
      <c r="D14" s="31"/>
    </row>
    <row r="15" spans="1:4" ht="18" customHeight="1" hidden="1" outlineLevel="2">
      <c r="A15" s="31"/>
      <c r="B15" s="31"/>
      <c r="C15" s="31"/>
      <c r="D15" s="31"/>
    </row>
    <row r="16" spans="1:4" ht="18" customHeight="1" hidden="1" outlineLevel="2">
      <c r="A16" s="31"/>
      <c r="B16" s="31"/>
      <c r="C16" s="31"/>
      <c r="D16" s="31"/>
    </row>
    <row r="17" spans="1:4" ht="18" customHeight="1" hidden="1" outlineLevel="2">
      <c r="A17" s="31"/>
      <c r="B17" s="31"/>
      <c r="C17" s="31"/>
      <c r="D17" s="31"/>
    </row>
    <row r="18" spans="1:4" ht="18" customHeight="1" hidden="1" outlineLevel="2" collapsed="1">
      <c r="A18" s="31"/>
      <c r="B18" s="31"/>
      <c r="C18" s="31"/>
      <c r="D18" s="31"/>
    </row>
    <row r="19" spans="1:4" ht="18" customHeight="1" hidden="1" outlineLevel="2" collapsed="1">
      <c r="A19" s="31"/>
      <c r="B19" s="31"/>
      <c r="C19" s="31"/>
      <c r="D19" s="31"/>
    </row>
    <row r="20" spans="1:4" ht="18" customHeight="1" hidden="1" outlineLevel="2">
      <c r="A20" s="31"/>
      <c r="B20" s="31"/>
      <c r="C20" s="31"/>
      <c r="D20" s="31"/>
    </row>
    <row r="21" spans="1:4" ht="18" customHeight="1" hidden="1" outlineLevel="2">
      <c r="A21" s="31"/>
      <c r="B21" s="31"/>
      <c r="C21" s="31"/>
      <c r="D21" s="31"/>
    </row>
    <row r="22" spans="1:4" ht="18" customHeight="1" hidden="1" outlineLevel="1" collapsed="1">
      <c r="A22" s="33" t="s">
        <v>244</v>
      </c>
      <c r="B22" s="34"/>
      <c r="C22" s="34"/>
      <c r="D22" s="35"/>
    </row>
    <row r="23" spans="2:4" ht="18" customHeight="1" hidden="1" outlineLevel="2">
      <c r="B23" s="31"/>
      <c r="C23" s="31"/>
      <c r="D23" s="31"/>
    </row>
    <row r="24" spans="1:4" ht="18" customHeight="1" hidden="1" outlineLevel="2">
      <c r="A24" s="31"/>
      <c r="B24" s="31"/>
      <c r="C24" s="31"/>
      <c r="D24" s="31"/>
    </row>
    <row r="25" spans="1:4" ht="18" customHeight="1" hidden="1" outlineLevel="2">
      <c r="A25" s="31"/>
      <c r="B25" s="31"/>
      <c r="C25" s="31"/>
      <c r="D25" s="31"/>
    </row>
    <row r="26" spans="1:4" ht="18" customHeight="1" hidden="1" outlineLevel="2">
      <c r="A26" s="31"/>
      <c r="B26" s="31"/>
      <c r="C26" s="31"/>
      <c r="D26" s="31"/>
    </row>
    <row r="27" spans="1:4" ht="18" customHeight="1" hidden="1" outlineLevel="2">
      <c r="A27" s="31"/>
      <c r="B27" s="31"/>
      <c r="C27" s="31"/>
      <c r="D27" s="31"/>
    </row>
    <row r="28" spans="1:4" ht="18" customHeight="1" hidden="1" outlineLevel="2" collapsed="1">
      <c r="A28" s="31"/>
      <c r="B28" s="31"/>
      <c r="C28" s="31"/>
      <c r="D28" s="31"/>
    </row>
    <row r="29" spans="1:4" ht="18" customHeight="1" hidden="1" outlineLevel="2">
      <c r="A29" s="31"/>
      <c r="B29" s="31"/>
      <c r="C29" s="31"/>
      <c r="D29" s="31"/>
    </row>
    <row r="30" spans="1:4" ht="18" customHeight="1" hidden="1" outlineLevel="2">
      <c r="A30" s="31"/>
      <c r="B30" s="31"/>
      <c r="C30" s="31"/>
      <c r="D30" s="31"/>
    </row>
    <row r="31" spans="1:4" ht="18" customHeight="1" hidden="1" outlineLevel="2">
      <c r="A31" s="31"/>
      <c r="B31" s="31"/>
      <c r="C31" s="31"/>
      <c r="D31" s="31"/>
    </row>
    <row r="32" spans="1:4" ht="18" customHeight="1" hidden="1" outlineLevel="2">
      <c r="A32" s="31"/>
      <c r="B32" s="31"/>
      <c r="C32" s="31"/>
      <c r="D32" s="31"/>
    </row>
    <row r="33" spans="1:4" ht="18" customHeight="1" hidden="1" outlineLevel="1" collapsed="1">
      <c r="A33" s="33" t="s">
        <v>239</v>
      </c>
      <c r="B33" s="34"/>
      <c r="C33" s="34"/>
      <c r="D33" s="35"/>
    </row>
    <row r="34" spans="1:4" s="30" customFormat="1" ht="18" customHeight="1" hidden="1" outlineLevel="2">
      <c r="A34" s="31"/>
      <c r="B34" s="31"/>
      <c r="C34" s="31"/>
      <c r="D34" s="31"/>
    </row>
    <row r="35" spans="1:4" s="30" customFormat="1" ht="18" customHeight="1" hidden="1" outlineLevel="2" collapsed="1">
      <c r="A35" s="31"/>
      <c r="B35" s="31"/>
      <c r="C35" s="31"/>
      <c r="D35" s="31"/>
    </row>
    <row r="36" spans="1:4" s="30" customFormat="1" ht="18" customHeight="1" hidden="1" outlineLevel="2">
      <c r="A36" s="31"/>
      <c r="B36" s="31"/>
      <c r="C36" s="31"/>
      <c r="D36" s="31"/>
    </row>
    <row r="37" spans="1:4" s="30" customFormat="1" ht="18" customHeight="1" hidden="1" outlineLevel="2">
      <c r="A37" s="31"/>
      <c r="B37" s="31"/>
      <c r="C37" s="31"/>
      <c r="D37" s="31"/>
    </row>
    <row r="38" spans="1:4" s="30" customFormat="1" ht="18" customHeight="1" hidden="1" outlineLevel="2">
      <c r="A38" s="31"/>
      <c r="B38" s="31"/>
      <c r="C38" s="31"/>
      <c r="D38" s="31"/>
    </row>
    <row r="39" spans="1:4" s="30" customFormat="1" ht="18" customHeight="1" hidden="1" outlineLevel="2">
      <c r="A39" s="31"/>
      <c r="B39" s="31"/>
      <c r="C39" s="31"/>
      <c r="D39" s="31"/>
    </row>
    <row r="40" spans="1:4" s="30" customFormat="1" ht="18" customHeight="1" hidden="1" outlineLevel="2">
      <c r="A40" s="31"/>
      <c r="B40" s="31"/>
      <c r="C40" s="31"/>
      <c r="D40" s="31"/>
    </row>
    <row r="41" spans="1:4" s="30" customFormat="1" ht="18" customHeight="1" hidden="1" outlineLevel="2">
      <c r="A41" s="31"/>
      <c r="B41" s="31"/>
      <c r="C41" s="31"/>
      <c r="D41" s="31"/>
    </row>
    <row r="42" spans="1:4" s="30" customFormat="1" ht="18" customHeight="1" hidden="1" outlineLevel="2">
      <c r="A42" s="31"/>
      <c r="B42" s="31"/>
      <c r="C42" s="31"/>
      <c r="D42" s="31"/>
    </row>
    <row r="43" spans="1:4" s="30" customFormat="1" ht="18" customHeight="1" hidden="1" outlineLevel="2">
      <c r="A43" s="31"/>
      <c r="B43" s="31"/>
      <c r="C43" s="31"/>
      <c r="D43" s="31"/>
    </row>
    <row r="44" spans="1:4" ht="18" customHeight="1" hidden="1" outlineLevel="1" collapsed="1">
      <c r="A44" s="36" t="s">
        <v>240</v>
      </c>
      <c r="B44" s="37"/>
      <c r="C44" s="37"/>
      <c r="D44" s="38"/>
    </row>
    <row r="45" spans="1:4" ht="18" customHeight="1" hidden="1" outlineLevel="3">
      <c r="A45" s="31">
        <v>1</v>
      </c>
      <c r="B45" s="31"/>
      <c r="C45" s="31"/>
      <c r="D45" s="31"/>
    </row>
    <row r="46" spans="1:4" ht="18" customHeight="1" hidden="1" outlineLevel="3">
      <c r="A46" s="31">
        <v>2</v>
      </c>
      <c r="B46" s="31"/>
      <c r="C46" s="31"/>
      <c r="D46" s="31"/>
    </row>
    <row r="47" spans="1:4" ht="18" customHeight="1" hidden="1" outlineLevel="3">
      <c r="A47" s="31">
        <v>3</v>
      </c>
      <c r="B47" s="31"/>
      <c r="C47" s="31"/>
      <c r="D47" s="31"/>
    </row>
    <row r="48" spans="1:4" ht="18" customHeight="1" hidden="1" outlineLevel="3">
      <c r="A48" s="31">
        <v>4</v>
      </c>
      <c r="B48" s="31"/>
      <c r="C48" s="31"/>
      <c r="D48" s="31"/>
    </row>
    <row r="49" spans="1:4" ht="18" customHeight="1" hidden="1" outlineLevel="3">
      <c r="A49" s="31">
        <v>5</v>
      </c>
      <c r="B49" s="31"/>
      <c r="C49" s="31"/>
      <c r="D49" s="31"/>
    </row>
    <row r="50" spans="1:4" ht="18" customHeight="1" hidden="1" outlineLevel="3" collapsed="1">
      <c r="A50" s="31">
        <v>6</v>
      </c>
      <c r="B50" s="31"/>
      <c r="C50" s="31"/>
      <c r="D50" s="31"/>
    </row>
    <row r="51" spans="1:4" ht="18" customHeight="1" hidden="1" outlineLevel="3">
      <c r="A51" s="31">
        <v>7</v>
      </c>
      <c r="B51" s="31"/>
      <c r="C51" s="31"/>
      <c r="D51" s="31"/>
    </row>
    <row r="52" spans="1:4" ht="18" customHeight="1" hidden="1" outlineLevel="3">
      <c r="A52" s="31">
        <v>8</v>
      </c>
      <c r="B52" s="31"/>
      <c r="C52" s="31"/>
      <c r="D52" s="31"/>
    </row>
    <row r="53" spans="1:4" ht="18" customHeight="1" hidden="1" outlineLevel="3">
      <c r="A53" s="31">
        <v>9</v>
      </c>
      <c r="B53" s="31"/>
      <c r="C53" s="31"/>
      <c r="D53" s="31"/>
    </row>
    <row r="54" spans="1:4" ht="18" customHeight="1" hidden="1" outlineLevel="3">
      <c r="A54" s="31">
        <v>10</v>
      </c>
      <c r="B54" s="31"/>
      <c r="C54" s="31"/>
      <c r="D54" s="31"/>
    </row>
    <row r="55" spans="1:4" ht="18" customHeight="1" hidden="1" outlineLevel="1" collapsed="1">
      <c r="A55" s="36" t="s">
        <v>238</v>
      </c>
      <c r="B55" s="37"/>
      <c r="C55" s="37"/>
      <c r="D55" s="38"/>
    </row>
    <row r="56" spans="1:4" ht="18" customHeight="1" hidden="1" outlineLevel="2">
      <c r="A56" s="31">
        <v>1</v>
      </c>
      <c r="B56" s="31"/>
      <c r="C56" s="31"/>
      <c r="D56" s="31"/>
    </row>
    <row r="57" spans="1:4" ht="18" customHeight="1" hidden="1" outlineLevel="2">
      <c r="A57" s="31">
        <v>2</v>
      </c>
      <c r="B57" s="31"/>
      <c r="C57" s="31"/>
      <c r="D57" s="31"/>
    </row>
    <row r="58" spans="1:4" ht="18" customHeight="1" hidden="1" outlineLevel="2">
      <c r="A58" s="31">
        <v>3</v>
      </c>
      <c r="B58" s="31"/>
      <c r="C58" s="31"/>
      <c r="D58" s="31"/>
    </row>
    <row r="59" spans="1:4" ht="18" customHeight="1" hidden="1" outlineLevel="2">
      <c r="A59" s="31">
        <v>4</v>
      </c>
      <c r="B59" s="31"/>
      <c r="C59" s="31"/>
      <c r="D59" s="31"/>
    </row>
    <row r="60" spans="1:4" ht="18" customHeight="1" hidden="1" outlineLevel="2">
      <c r="A60" s="31">
        <v>5</v>
      </c>
      <c r="B60" s="31"/>
      <c r="C60" s="31"/>
      <c r="D60" s="31"/>
    </row>
    <row r="61" spans="1:4" ht="18" customHeight="1" hidden="1" outlineLevel="2">
      <c r="A61" s="31">
        <v>6</v>
      </c>
      <c r="B61" s="31"/>
      <c r="C61" s="31"/>
      <c r="D61" s="31"/>
    </row>
    <row r="62" spans="1:4" ht="18" customHeight="1" hidden="1" outlineLevel="2">
      <c r="A62" s="31">
        <v>7</v>
      </c>
      <c r="B62" s="31"/>
      <c r="C62" s="31"/>
      <c r="D62" s="31"/>
    </row>
    <row r="63" spans="1:4" ht="18" customHeight="1" hidden="1" outlineLevel="2">
      <c r="A63" s="31">
        <v>8</v>
      </c>
      <c r="B63" s="31"/>
      <c r="C63" s="31"/>
      <c r="D63" s="31"/>
    </row>
    <row r="64" spans="1:4" ht="18" customHeight="1" hidden="1" outlineLevel="2">
      <c r="A64" s="31">
        <v>9</v>
      </c>
      <c r="B64" s="31"/>
      <c r="C64" s="31"/>
      <c r="D64" s="31"/>
    </row>
    <row r="65" spans="1:4" ht="18" customHeight="1" hidden="1" outlineLevel="2">
      <c r="A65" s="31">
        <v>10</v>
      </c>
      <c r="B65" s="31"/>
      <c r="C65" s="31"/>
      <c r="D65" s="31"/>
    </row>
    <row r="66" spans="1:4" ht="18" customHeight="1" hidden="1" outlineLevel="1" collapsed="1">
      <c r="A66" s="33" t="s">
        <v>241</v>
      </c>
      <c r="B66" s="34"/>
      <c r="C66" s="34"/>
      <c r="D66" s="35"/>
    </row>
    <row r="67" spans="1:4" ht="18" customHeight="1" hidden="1" outlineLevel="2">
      <c r="A67" s="31">
        <v>1</v>
      </c>
      <c r="B67" s="31"/>
      <c r="C67" s="31"/>
      <c r="D67" s="31"/>
    </row>
    <row r="68" spans="1:4" ht="18" customHeight="1" hidden="1" outlineLevel="2">
      <c r="A68" s="31">
        <v>2</v>
      </c>
      <c r="B68" s="31"/>
      <c r="C68" s="31"/>
      <c r="D68" s="31"/>
    </row>
    <row r="69" spans="1:4" ht="18" customHeight="1" hidden="1" outlineLevel="2">
      <c r="A69" s="31">
        <v>3</v>
      </c>
      <c r="B69" s="31"/>
      <c r="C69" s="31"/>
      <c r="D69" s="31"/>
    </row>
    <row r="70" spans="1:4" ht="18" customHeight="1" hidden="1" outlineLevel="2">
      <c r="A70" s="31">
        <v>4</v>
      </c>
      <c r="B70" s="31"/>
      <c r="C70" s="31"/>
      <c r="D70" s="31"/>
    </row>
    <row r="71" spans="1:4" ht="18" customHeight="1" hidden="1" outlineLevel="2">
      <c r="A71" s="31">
        <v>5</v>
      </c>
      <c r="B71" s="31"/>
      <c r="C71" s="31"/>
      <c r="D71" s="31"/>
    </row>
    <row r="72" spans="1:4" ht="18" customHeight="1" hidden="1" outlineLevel="2">
      <c r="A72" s="31">
        <v>6</v>
      </c>
      <c r="B72" s="31"/>
      <c r="C72" s="31"/>
      <c r="D72" s="31"/>
    </row>
    <row r="73" spans="1:4" ht="18" customHeight="1" hidden="1" outlineLevel="2">
      <c r="A73" s="31">
        <v>7</v>
      </c>
      <c r="B73" s="31"/>
      <c r="C73" s="31"/>
      <c r="D73" s="31"/>
    </row>
    <row r="74" spans="1:4" ht="18" customHeight="1" hidden="1" outlineLevel="2">
      <c r="A74" s="31">
        <v>8</v>
      </c>
      <c r="B74" s="31"/>
      <c r="C74" s="31"/>
      <c r="D74" s="31"/>
    </row>
    <row r="75" spans="1:4" ht="18" customHeight="1" hidden="1" outlineLevel="2">
      <c r="A75" s="31">
        <v>9</v>
      </c>
      <c r="B75" s="31"/>
      <c r="C75" s="31"/>
      <c r="D75" s="31"/>
    </row>
    <row r="76" spans="1:4" ht="18" customHeight="1" hidden="1" outlineLevel="2">
      <c r="A76" s="31">
        <v>10</v>
      </c>
      <c r="B76" s="31"/>
      <c r="C76" s="31"/>
      <c r="D76" s="31"/>
    </row>
    <row r="77" spans="1:4" ht="18" customHeight="1" hidden="1" outlineLevel="1" collapsed="1">
      <c r="A77" s="36" t="s">
        <v>242</v>
      </c>
      <c r="B77" s="37"/>
      <c r="C77" s="37"/>
      <c r="D77" s="38"/>
    </row>
    <row r="78" spans="1:4" ht="18" customHeight="1" hidden="1" outlineLevel="2">
      <c r="A78" s="31">
        <v>1</v>
      </c>
      <c r="B78" s="31"/>
      <c r="C78" s="31"/>
      <c r="D78" s="31"/>
    </row>
    <row r="79" spans="1:4" ht="18" customHeight="1" hidden="1" outlineLevel="2">
      <c r="A79" s="31">
        <v>2</v>
      </c>
      <c r="B79" s="31"/>
      <c r="C79" s="31"/>
      <c r="D79" s="31"/>
    </row>
    <row r="80" spans="1:4" ht="18" customHeight="1" hidden="1" outlineLevel="2">
      <c r="A80" s="31">
        <v>3</v>
      </c>
      <c r="B80" s="31"/>
      <c r="C80" s="31"/>
      <c r="D80" s="31"/>
    </row>
    <row r="81" spans="1:4" ht="18" customHeight="1" hidden="1" outlineLevel="2">
      <c r="A81" s="31">
        <v>4</v>
      </c>
      <c r="B81" s="31"/>
      <c r="C81" s="31"/>
      <c r="D81" s="31"/>
    </row>
    <row r="82" spans="1:4" ht="18" customHeight="1" hidden="1" outlineLevel="2">
      <c r="A82" s="31">
        <v>5</v>
      </c>
      <c r="B82" s="31"/>
      <c r="C82" s="31"/>
      <c r="D82" s="31"/>
    </row>
    <row r="83" spans="1:4" ht="18" customHeight="1" hidden="1" outlineLevel="2">
      <c r="A83" s="31">
        <v>6</v>
      </c>
      <c r="B83" s="31"/>
      <c r="C83" s="31"/>
      <c r="D83" s="31"/>
    </row>
    <row r="84" spans="1:4" ht="18" customHeight="1" hidden="1" outlineLevel="2">
      <c r="A84" s="31">
        <v>7</v>
      </c>
      <c r="B84" s="31"/>
      <c r="C84" s="31"/>
      <c r="D84" s="31"/>
    </row>
    <row r="85" spans="1:4" ht="18" customHeight="1" hidden="1" outlineLevel="2">
      <c r="A85" s="31">
        <v>8</v>
      </c>
      <c r="B85" s="31"/>
      <c r="C85" s="31"/>
      <c r="D85" s="31"/>
    </row>
    <row r="86" spans="1:4" ht="18" customHeight="1" hidden="1" outlineLevel="2">
      <c r="A86" s="31">
        <v>9</v>
      </c>
      <c r="B86" s="31"/>
      <c r="C86" s="31"/>
      <c r="D86" s="31"/>
    </row>
    <row r="87" spans="1:4" ht="18" customHeight="1" hidden="1" outlineLevel="2">
      <c r="A87" s="31">
        <v>10</v>
      </c>
      <c r="B87" s="31"/>
      <c r="C87" s="31"/>
      <c r="D87" s="31"/>
    </row>
    <row r="88" spans="1:4" ht="18" customHeight="1" hidden="1" outlineLevel="1">
      <c r="A88" s="36" t="s">
        <v>230</v>
      </c>
      <c r="B88" s="37"/>
      <c r="C88" s="37"/>
      <c r="D88" s="38"/>
    </row>
    <row r="89" spans="1:4" ht="18" customHeight="1" hidden="1" outlineLevel="2">
      <c r="A89" s="31" t="s">
        <v>252</v>
      </c>
      <c r="B89" s="31" t="s">
        <v>262</v>
      </c>
      <c r="C89" s="31" t="s">
        <v>272</v>
      </c>
      <c r="D89" s="31"/>
    </row>
    <row r="90" spans="1:4" ht="18" customHeight="1" hidden="1" outlineLevel="2">
      <c r="A90" s="31" t="s">
        <v>253</v>
      </c>
      <c r="B90" s="31" t="s">
        <v>263</v>
      </c>
      <c r="C90" s="31" t="s">
        <v>273</v>
      </c>
      <c r="D90" s="31"/>
    </row>
    <row r="91" spans="1:4" ht="18" customHeight="1" hidden="1" outlineLevel="2">
      <c r="A91" s="43" t="s">
        <v>254</v>
      </c>
      <c r="B91" s="31" t="s">
        <v>264</v>
      </c>
      <c r="C91" s="31" t="s">
        <v>274</v>
      </c>
      <c r="D91" s="31"/>
    </row>
    <row r="92" spans="1:4" ht="18" customHeight="1" hidden="1" outlineLevel="2">
      <c r="A92" s="31" t="s">
        <v>255</v>
      </c>
      <c r="B92" s="31" t="s">
        <v>265</v>
      </c>
      <c r="C92" s="31" t="s">
        <v>275</v>
      </c>
      <c r="D92" s="31"/>
    </row>
    <row r="93" spans="1:4" ht="18" customHeight="1" hidden="1" outlineLevel="2">
      <c r="A93" s="31" t="s">
        <v>256</v>
      </c>
      <c r="B93" s="31" t="s">
        <v>266</v>
      </c>
      <c r="C93" s="31" t="s">
        <v>276</v>
      </c>
      <c r="D93" s="31"/>
    </row>
    <row r="94" spans="1:4" ht="18" customHeight="1" hidden="1" outlineLevel="2">
      <c r="A94" s="31" t="s">
        <v>257</v>
      </c>
      <c r="B94" s="43" t="s">
        <v>267</v>
      </c>
      <c r="C94" s="31" t="s">
        <v>277</v>
      </c>
      <c r="D94" s="31"/>
    </row>
    <row r="95" spans="1:4" ht="18" customHeight="1" hidden="1" outlineLevel="2">
      <c r="A95" s="31" t="s">
        <v>258</v>
      </c>
      <c r="B95" s="31" t="s">
        <v>268</v>
      </c>
      <c r="C95" s="31" t="s">
        <v>278</v>
      </c>
      <c r="D95" s="31"/>
    </row>
    <row r="96" spans="1:4" ht="18" customHeight="1" hidden="1" outlineLevel="2">
      <c r="A96" s="31" t="s">
        <v>259</v>
      </c>
      <c r="B96" s="31" t="s">
        <v>269</v>
      </c>
      <c r="C96" s="31" t="s">
        <v>279</v>
      </c>
      <c r="D96" s="31"/>
    </row>
    <row r="97" spans="1:4" ht="18" customHeight="1" hidden="1" outlineLevel="2">
      <c r="A97" s="31" t="s">
        <v>260</v>
      </c>
      <c r="B97" s="31" t="s">
        <v>270</v>
      </c>
      <c r="C97" s="31" t="s">
        <v>280</v>
      </c>
      <c r="D97" s="31"/>
    </row>
    <row r="98" spans="1:4" ht="18" customHeight="1" hidden="1" outlineLevel="2">
      <c r="A98" s="31" t="s">
        <v>261</v>
      </c>
      <c r="B98" s="31" t="s">
        <v>271</v>
      </c>
      <c r="C98" s="31" t="s">
        <v>281</v>
      </c>
      <c r="D98" s="31"/>
    </row>
    <row r="99" spans="1:4" ht="18" customHeight="1" hidden="1" outlineLevel="1" collapsed="1">
      <c r="A99" s="36" t="s">
        <v>242</v>
      </c>
      <c r="B99" s="37"/>
      <c r="C99" s="37"/>
      <c r="D99" s="38"/>
    </row>
    <row r="100" spans="1:4" ht="18" customHeight="1" hidden="1" outlineLevel="2">
      <c r="A100" s="32" t="s">
        <v>284</v>
      </c>
      <c r="B100" s="32"/>
      <c r="C100" s="32"/>
      <c r="D100" s="32"/>
    </row>
    <row r="101" spans="1:4" ht="18" customHeight="1" hidden="1" outlineLevel="2">
      <c r="A101" s="32" t="s">
        <v>242</v>
      </c>
      <c r="B101" s="32"/>
      <c r="C101" s="32"/>
      <c r="D101" s="32"/>
    </row>
    <row r="102" spans="1:4" ht="18" customHeight="1" hidden="1" outlineLevel="2">
      <c r="A102" s="32" t="s">
        <v>285</v>
      </c>
      <c r="B102" s="32"/>
      <c r="C102" s="32"/>
      <c r="D102" s="32"/>
    </row>
    <row r="103" spans="1:4" ht="18" customHeight="1" hidden="1" outlineLevel="2">
      <c r="A103" s="32" t="s">
        <v>286</v>
      </c>
      <c r="B103" s="32"/>
      <c r="C103" s="32"/>
      <c r="D103" s="32"/>
    </row>
    <row r="104" spans="1:4" ht="18" customHeight="1" hidden="1" outlineLevel="2">
      <c r="A104" s="32" t="s">
        <v>287</v>
      </c>
      <c r="B104" s="32"/>
      <c r="C104" s="32"/>
      <c r="D104" s="32"/>
    </row>
    <row r="105" spans="1:4" ht="18" customHeight="1" hidden="1" outlineLevel="2">
      <c r="A105" s="32" t="s">
        <v>288</v>
      </c>
      <c r="B105" s="32"/>
      <c r="C105" s="32"/>
      <c r="D105" s="32"/>
    </row>
    <row r="106" spans="1:4" ht="18" customHeight="1" hidden="1" outlineLevel="2">
      <c r="A106" s="32"/>
      <c r="B106" s="32"/>
      <c r="C106" s="32"/>
      <c r="D106" s="32"/>
    </row>
    <row r="107" spans="1:4" ht="18" customHeight="1" hidden="1" outlineLevel="2">
      <c r="A107" s="32"/>
      <c r="B107" s="32"/>
      <c r="C107" s="32"/>
      <c r="D107" s="32"/>
    </row>
    <row r="108" spans="1:4" ht="18" customHeight="1" hidden="1" outlineLevel="2">
      <c r="A108" s="32"/>
      <c r="B108" s="32"/>
      <c r="C108" s="32"/>
      <c r="D108" s="32"/>
    </row>
    <row r="109" spans="1:4" ht="18" customHeight="1" hidden="1" outlineLevel="2">
      <c r="A109" s="32"/>
      <c r="B109" s="32"/>
      <c r="C109" s="32"/>
      <c r="D109" s="32"/>
    </row>
    <row r="110" spans="1:4" ht="18" customHeight="1" hidden="1" outlineLevel="1" collapsed="1">
      <c r="A110" s="33" t="s">
        <v>243</v>
      </c>
      <c r="B110" s="34"/>
      <c r="C110" s="34"/>
      <c r="D110" s="35"/>
    </row>
    <row r="111" spans="1:4" ht="18" customHeight="1" hidden="1" outlineLevel="2">
      <c r="A111" s="27">
        <v>1</v>
      </c>
      <c r="B111" s="27"/>
      <c r="C111" s="27"/>
      <c r="D111" s="27"/>
    </row>
    <row r="112" spans="1:4" ht="18" customHeight="1" hidden="1" outlineLevel="2">
      <c r="A112" s="27">
        <v>2</v>
      </c>
      <c r="B112" s="27"/>
      <c r="C112" s="27"/>
      <c r="D112" s="27"/>
    </row>
    <row r="113" spans="1:4" ht="18" customHeight="1" hidden="1" outlineLevel="2">
      <c r="A113" s="27">
        <v>3</v>
      </c>
      <c r="B113" s="27"/>
      <c r="C113" s="27"/>
      <c r="D113" s="27"/>
    </row>
    <row r="114" spans="1:4" ht="18" customHeight="1" hidden="1" outlineLevel="2">
      <c r="A114" s="27">
        <v>4</v>
      </c>
      <c r="B114" s="27"/>
      <c r="C114" s="27"/>
      <c r="D114" s="27"/>
    </row>
    <row r="115" spans="1:4" ht="18" customHeight="1" hidden="1" outlineLevel="2">
      <c r="A115" s="27">
        <v>5</v>
      </c>
      <c r="B115" s="27"/>
      <c r="C115" s="27"/>
      <c r="D115" s="27"/>
    </row>
    <row r="116" spans="1:4" ht="18" customHeight="1" hidden="1" outlineLevel="2">
      <c r="A116" s="27">
        <v>6</v>
      </c>
      <c r="B116" s="27"/>
      <c r="C116" s="27"/>
      <c r="D116" s="27"/>
    </row>
    <row r="117" spans="1:4" ht="18" customHeight="1" hidden="1" outlineLevel="2">
      <c r="A117" s="27">
        <v>7</v>
      </c>
      <c r="B117" s="27"/>
      <c r="C117" s="27"/>
      <c r="D117" s="27"/>
    </row>
    <row r="118" spans="1:4" ht="18" customHeight="1" hidden="1" outlineLevel="2">
      <c r="A118" s="27">
        <v>8</v>
      </c>
      <c r="B118" s="27"/>
      <c r="C118" s="27"/>
      <c r="D118" s="27"/>
    </row>
    <row r="119" spans="1:4" ht="18" customHeight="1" hidden="1" outlineLevel="2">
      <c r="A119" s="27">
        <v>9</v>
      </c>
      <c r="B119" s="27"/>
      <c r="C119" s="27"/>
      <c r="D119" s="27"/>
    </row>
    <row r="120" spans="1:4" ht="18" customHeight="1" hidden="1" outlineLevel="2">
      <c r="A120" s="27">
        <v>10</v>
      </c>
      <c r="B120" s="27"/>
      <c r="C120" s="27"/>
      <c r="D120" s="27"/>
    </row>
  </sheetData>
  <mergeCells count="9">
    <mergeCell ref="A6:D6"/>
    <mergeCell ref="A1:D1"/>
    <mergeCell ref="A10:D10"/>
    <mergeCell ref="A9:D9"/>
    <mergeCell ref="A8:D8"/>
    <mergeCell ref="A7:D7"/>
    <mergeCell ref="A3:D3"/>
    <mergeCell ref="A4:D4"/>
    <mergeCell ref="A5:D5"/>
  </mergeCells>
  <hyperlinks>
    <hyperlink ref="A9:D9" location="Продукти!A1" display="Продукти"/>
    <hyperlink ref="A91" location="'Салат &quot;Цезарь&quot;'!A1" display="Цезарь"/>
    <hyperlink ref="B94" location="'Салат &quot;Морський&quot;'!A1" display="Морський"/>
    <hyperlink ref="A12" location="'Борщ укр'!A1" display="Український"/>
    <hyperlink ref="A7:D7" location="Особиста!A1" display="Особиста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9"/>
  <sheetViews>
    <sheetView workbookViewId="0" topLeftCell="A1">
      <pane ySplit="3" topLeftCell="BM4" activePane="bottomLeft" state="frozen"/>
      <selection pane="topLeft" activeCell="A1" sqref="A1"/>
      <selection pane="bottomLeft" activeCell="D20" sqref="D20"/>
    </sheetView>
  </sheetViews>
  <sheetFormatPr defaultColWidth="9.00390625" defaultRowHeight="12.75"/>
  <cols>
    <col min="1" max="1" width="9.125" style="4" customWidth="1"/>
    <col min="2" max="2" width="33.375" style="2" customWidth="1"/>
    <col min="3" max="16384" width="9.125" style="2" customWidth="1"/>
  </cols>
  <sheetData>
    <row r="1" spans="1:11" ht="12.75">
      <c r="A1" s="49" t="s">
        <v>223</v>
      </c>
      <c r="B1" s="49"/>
      <c r="C1" s="49"/>
      <c r="D1" s="49"/>
      <c r="E1" s="49"/>
      <c r="F1" s="49"/>
      <c r="H1" s="75" t="s">
        <v>283</v>
      </c>
      <c r="I1" s="76"/>
      <c r="J1" s="76"/>
      <c r="K1" s="77"/>
    </row>
    <row r="2" spans="1:11" ht="12.75">
      <c r="A2" s="50" t="s">
        <v>235</v>
      </c>
      <c r="B2" s="51"/>
      <c r="C2" s="51"/>
      <c r="D2" s="52"/>
      <c r="E2" s="53">
        <v>40210</v>
      </c>
      <c r="F2" s="54"/>
      <c r="H2" s="78"/>
      <c r="I2" s="79"/>
      <c r="J2" s="79"/>
      <c r="K2" s="80"/>
    </row>
    <row r="3" spans="1:6" ht="41.25" customHeight="1">
      <c r="A3" s="25" t="s">
        <v>123</v>
      </c>
      <c r="B3" s="25" t="s">
        <v>234</v>
      </c>
      <c r="C3" s="25" t="s">
        <v>236</v>
      </c>
      <c r="D3" s="25" t="s">
        <v>233</v>
      </c>
      <c r="E3" s="25" t="s">
        <v>231</v>
      </c>
      <c r="F3" s="25" t="s">
        <v>232</v>
      </c>
    </row>
    <row r="4" spans="1:6" ht="12.75">
      <c r="A4" s="12">
        <v>1</v>
      </c>
      <c r="B4" s="13" t="s">
        <v>118</v>
      </c>
      <c r="C4" s="13" t="s">
        <v>0</v>
      </c>
      <c r="D4" s="24">
        <v>50</v>
      </c>
      <c r="E4" s="24">
        <v>0.1</v>
      </c>
      <c r="F4" s="13">
        <f aca="true" t="shared" si="0" ref="F4:F63">D4*E4</f>
        <v>5</v>
      </c>
    </row>
    <row r="5" spans="1:6" ht="12.75">
      <c r="A5" s="12">
        <v>2</v>
      </c>
      <c r="B5" s="13" t="s">
        <v>1</v>
      </c>
      <c r="C5" s="13" t="s">
        <v>0</v>
      </c>
      <c r="D5" s="24">
        <v>30</v>
      </c>
      <c r="E5" s="24"/>
      <c r="F5" s="13">
        <f t="shared" si="0"/>
        <v>0</v>
      </c>
    </row>
    <row r="6" spans="1:6" ht="12.75">
      <c r="A6" s="12">
        <v>3</v>
      </c>
      <c r="B6" s="13" t="s">
        <v>2</v>
      </c>
      <c r="C6" s="13" t="s">
        <v>0</v>
      </c>
      <c r="D6" s="24">
        <v>20</v>
      </c>
      <c r="E6" s="24"/>
      <c r="F6" s="13">
        <f t="shared" si="0"/>
        <v>0</v>
      </c>
    </row>
    <row r="7" spans="1:6" ht="12.75">
      <c r="A7" s="12">
        <v>4</v>
      </c>
      <c r="B7" s="13" t="s">
        <v>3</v>
      </c>
      <c r="C7" s="13" t="s">
        <v>4</v>
      </c>
      <c r="D7" s="24">
        <v>40</v>
      </c>
      <c r="E7" s="24"/>
      <c r="F7" s="13">
        <f t="shared" si="0"/>
        <v>0</v>
      </c>
    </row>
    <row r="8" spans="1:6" ht="12.75">
      <c r="A8" s="12">
        <v>5</v>
      </c>
      <c r="B8" s="13" t="s">
        <v>5</v>
      </c>
      <c r="C8" s="13" t="s">
        <v>0</v>
      </c>
      <c r="D8" s="24">
        <v>100</v>
      </c>
      <c r="E8" s="24"/>
      <c r="F8" s="13">
        <f t="shared" si="0"/>
        <v>0</v>
      </c>
    </row>
    <row r="9" spans="1:6" ht="12.75">
      <c r="A9" s="12">
        <v>6</v>
      </c>
      <c r="B9" s="13" t="s">
        <v>6</v>
      </c>
      <c r="C9" s="13" t="s">
        <v>0</v>
      </c>
      <c r="D9" s="24">
        <v>20</v>
      </c>
      <c r="E9" s="24"/>
      <c r="F9" s="13">
        <f t="shared" si="0"/>
        <v>0</v>
      </c>
    </row>
    <row r="10" spans="1:6" ht="12.75">
      <c r="A10" s="12">
        <v>7</v>
      </c>
      <c r="B10" s="13" t="s">
        <v>7</v>
      </c>
      <c r="C10" s="13" t="s">
        <v>0</v>
      </c>
      <c r="D10" s="24">
        <v>200</v>
      </c>
      <c r="E10" s="24"/>
      <c r="F10" s="13">
        <f t="shared" si="0"/>
        <v>0</v>
      </c>
    </row>
    <row r="11" spans="1:6" ht="12.75">
      <c r="A11" s="12">
        <v>8</v>
      </c>
      <c r="B11" s="13" t="s">
        <v>8</v>
      </c>
      <c r="C11" s="13" t="s">
        <v>0</v>
      </c>
      <c r="D11" s="24">
        <v>30</v>
      </c>
      <c r="E11" s="24"/>
      <c r="F11" s="13">
        <f t="shared" si="0"/>
        <v>0</v>
      </c>
    </row>
    <row r="12" spans="1:6" ht="12.75">
      <c r="A12" s="12">
        <v>9</v>
      </c>
      <c r="B12" s="13" t="s">
        <v>9</v>
      </c>
      <c r="C12" s="13" t="s">
        <v>0</v>
      </c>
      <c r="D12" s="24">
        <v>20</v>
      </c>
      <c r="E12" s="24"/>
      <c r="F12" s="13">
        <f t="shared" si="0"/>
        <v>0</v>
      </c>
    </row>
    <row r="13" spans="1:6" ht="12.75">
      <c r="A13" s="12">
        <v>10</v>
      </c>
      <c r="B13" s="13" t="s">
        <v>10</v>
      </c>
      <c r="C13" s="13" t="s">
        <v>0</v>
      </c>
      <c r="D13" s="24">
        <v>80</v>
      </c>
      <c r="E13" s="24"/>
      <c r="F13" s="13">
        <f t="shared" si="0"/>
        <v>0</v>
      </c>
    </row>
    <row r="14" spans="1:6" ht="12.75">
      <c r="A14" s="12">
        <v>11</v>
      </c>
      <c r="B14" s="13" t="s">
        <v>11</v>
      </c>
      <c r="C14" s="13" t="s">
        <v>0</v>
      </c>
      <c r="D14" s="24">
        <v>60</v>
      </c>
      <c r="E14" s="24"/>
      <c r="F14" s="13">
        <f t="shared" si="0"/>
        <v>0</v>
      </c>
    </row>
    <row r="15" spans="1:6" ht="12.75">
      <c r="A15" s="12">
        <v>12</v>
      </c>
      <c r="B15" s="13" t="s">
        <v>12</v>
      </c>
      <c r="C15" s="13" t="s">
        <v>0</v>
      </c>
      <c r="D15" s="24">
        <v>60</v>
      </c>
      <c r="E15" s="24"/>
      <c r="F15" s="13">
        <f t="shared" si="0"/>
        <v>0</v>
      </c>
    </row>
    <row r="16" spans="1:6" ht="12.75">
      <c r="A16" s="12">
        <v>13</v>
      </c>
      <c r="B16" s="13" t="s">
        <v>13</v>
      </c>
      <c r="C16" s="13" t="s">
        <v>14</v>
      </c>
      <c r="D16" s="24">
        <v>1</v>
      </c>
      <c r="E16" s="24"/>
      <c r="F16" s="13">
        <f t="shared" si="0"/>
        <v>0</v>
      </c>
    </row>
    <row r="17" spans="1:6" ht="12.75">
      <c r="A17" s="12">
        <v>14</v>
      </c>
      <c r="B17" s="13" t="s">
        <v>15</v>
      </c>
      <c r="C17" s="13" t="s">
        <v>0</v>
      </c>
      <c r="D17" s="24">
        <v>10</v>
      </c>
      <c r="E17" s="24"/>
      <c r="F17" s="13">
        <f t="shared" si="0"/>
        <v>0</v>
      </c>
    </row>
    <row r="18" spans="1:6" ht="12.75">
      <c r="A18" s="12">
        <v>15</v>
      </c>
      <c r="B18" s="13" t="s">
        <v>16</v>
      </c>
      <c r="C18" s="13" t="s">
        <v>0</v>
      </c>
      <c r="D18" s="24">
        <v>15</v>
      </c>
      <c r="E18" s="24"/>
      <c r="F18" s="13">
        <f t="shared" si="0"/>
        <v>0</v>
      </c>
    </row>
    <row r="19" spans="1:6" ht="12.75">
      <c r="A19" s="12">
        <v>16</v>
      </c>
      <c r="B19" s="13" t="s">
        <v>17</v>
      </c>
      <c r="C19" s="13" t="s">
        <v>0</v>
      </c>
      <c r="D19" s="24">
        <v>15</v>
      </c>
      <c r="E19" s="24"/>
      <c r="F19" s="13">
        <f t="shared" si="0"/>
        <v>0</v>
      </c>
    </row>
    <row r="20" spans="1:6" ht="12.75">
      <c r="A20" s="12">
        <v>17</v>
      </c>
      <c r="B20" s="13" t="s">
        <v>18</v>
      </c>
      <c r="C20" s="13" t="s">
        <v>0</v>
      </c>
      <c r="D20" s="24">
        <v>32.5</v>
      </c>
      <c r="E20" s="24"/>
      <c r="F20" s="13">
        <f t="shared" si="0"/>
        <v>0</v>
      </c>
    </row>
    <row r="21" spans="1:6" ht="12.75">
      <c r="A21" s="12">
        <v>18</v>
      </c>
      <c r="B21" s="13" t="s">
        <v>19</v>
      </c>
      <c r="C21" s="13" t="s">
        <v>0</v>
      </c>
      <c r="D21" s="24">
        <v>27.5</v>
      </c>
      <c r="E21" s="24"/>
      <c r="F21" s="13">
        <f t="shared" si="0"/>
        <v>0</v>
      </c>
    </row>
    <row r="22" spans="1:6" ht="12.75">
      <c r="A22" s="12">
        <v>19</v>
      </c>
      <c r="B22" s="13" t="s">
        <v>20</v>
      </c>
      <c r="C22" s="13" t="s">
        <v>0</v>
      </c>
      <c r="D22" s="24">
        <v>35</v>
      </c>
      <c r="E22" s="24"/>
      <c r="F22" s="13">
        <f t="shared" si="0"/>
        <v>0</v>
      </c>
    </row>
    <row r="23" spans="1:6" ht="12.75">
      <c r="A23" s="12">
        <v>20</v>
      </c>
      <c r="B23" s="13" t="s">
        <v>21</v>
      </c>
      <c r="C23" s="13" t="s">
        <v>0</v>
      </c>
      <c r="D23" s="24">
        <v>80</v>
      </c>
      <c r="E23" s="24"/>
      <c r="F23" s="13">
        <f t="shared" si="0"/>
        <v>0</v>
      </c>
    </row>
    <row r="24" spans="1:6" ht="12.75">
      <c r="A24" s="12">
        <v>21</v>
      </c>
      <c r="B24" s="13" t="s">
        <v>22</v>
      </c>
      <c r="C24" s="13" t="s">
        <v>0</v>
      </c>
      <c r="D24" s="24">
        <v>60</v>
      </c>
      <c r="E24" s="24"/>
      <c r="F24" s="13">
        <f t="shared" si="0"/>
        <v>0</v>
      </c>
    </row>
    <row r="25" spans="1:6" ht="12.75">
      <c r="A25" s="12">
        <v>22</v>
      </c>
      <c r="B25" s="13" t="s">
        <v>23</v>
      </c>
      <c r="C25" s="13" t="s">
        <v>0</v>
      </c>
      <c r="D25" s="24">
        <v>100</v>
      </c>
      <c r="E25" s="24"/>
      <c r="F25" s="13">
        <f t="shared" si="0"/>
        <v>0</v>
      </c>
    </row>
    <row r="26" spans="1:6" ht="12.75">
      <c r="A26" s="12">
        <v>23</v>
      </c>
      <c r="B26" s="13" t="s">
        <v>24</v>
      </c>
      <c r="C26" s="13" t="s">
        <v>0</v>
      </c>
      <c r="D26" s="24">
        <v>30</v>
      </c>
      <c r="E26" s="24"/>
      <c r="F26" s="13">
        <f t="shared" si="0"/>
        <v>0</v>
      </c>
    </row>
    <row r="27" spans="1:6" ht="12.75">
      <c r="A27" s="12">
        <v>24</v>
      </c>
      <c r="B27" s="13" t="s">
        <v>25</v>
      </c>
      <c r="C27" s="13" t="s">
        <v>0</v>
      </c>
      <c r="D27" s="24">
        <v>30</v>
      </c>
      <c r="E27" s="24"/>
      <c r="F27" s="13">
        <f t="shared" si="0"/>
        <v>0</v>
      </c>
    </row>
    <row r="28" spans="1:6" ht="12.75">
      <c r="A28" s="12">
        <v>25</v>
      </c>
      <c r="B28" s="13" t="s">
        <v>26</v>
      </c>
      <c r="C28" s="13" t="s">
        <v>0</v>
      </c>
      <c r="D28" s="24">
        <v>35</v>
      </c>
      <c r="E28" s="24"/>
      <c r="F28" s="13">
        <f t="shared" si="0"/>
        <v>0</v>
      </c>
    </row>
    <row r="29" spans="1:6" ht="12.75">
      <c r="A29" s="12">
        <v>26</v>
      </c>
      <c r="B29" s="13" t="s">
        <v>27</v>
      </c>
      <c r="C29" s="13" t="s">
        <v>0</v>
      </c>
      <c r="D29" s="24">
        <v>50</v>
      </c>
      <c r="E29" s="24"/>
      <c r="F29" s="13">
        <f t="shared" si="0"/>
        <v>0</v>
      </c>
    </row>
    <row r="30" spans="1:6" ht="12.75">
      <c r="A30" s="12">
        <v>27</v>
      </c>
      <c r="B30" s="13" t="s">
        <v>28</v>
      </c>
      <c r="C30" s="13" t="s">
        <v>0</v>
      </c>
      <c r="D30" s="24">
        <v>30</v>
      </c>
      <c r="E30" s="24"/>
      <c r="F30" s="13">
        <f t="shared" si="0"/>
        <v>0</v>
      </c>
    </row>
    <row r="31" spans="1:6" ht="12.75">
      <c r="A31" s="12">
        <v>28</v>
      </c>
      <c r="B31" s="13" t="s">
        <v>29</v>
      </c>
      <c r="C31" s="13" t="s">
        <v>0</v>
      </c>
      <c r="D31" s="24">
        <v>25</v>
      </c>
      <c r="E31" s="24"/>
      <c r="F31" s="13">
        <f t="shared" si="0"/>
        <v>0</v>
      </c>
    </row>
    <row r="32" spans="1:6" ht="12.75">
      <c r="A32" s="12">
        <v>29</v>
      </c>
      <c r="B32" s="13" t="s">
        <v>30</v>
      </c>
      <c r="C32" s="13" t="s">
        <v>4</v>
      </c>
      <c r="D32" s="24">
        <v>100</v>
      </c>
      <c r="E32" s="24"/>
      <c r="F32" s="13">
        <f t="shared" si="0"/>
        <v>0</v>
      </c>
    </row>
    <row r="33" spans="1:6" ht="12.75">
      <c r="A33" s="12">
        <v>30</v>
      </c>
      <c r="B33" s="13" t="s">
        <v>31</v>
      </c>
      <c r="C33" s="13" t="s">
        <v>0</v>
      </c>
      <c r="D33" s="24">
        <v>60</v>
      </c>
      <c r="E33" s="24"/>
      <c r="F33" s="13">
        <f t="shared" si="0"/>
        <v>0</v>
      </c>
    </row>
    <row r="34" spans="1:6" ht="12.75">
      <c r="A34" s="12">
        <v>31</v>
      </c>
      <c r="B34" s="13" t="s">
        <v>32</v>
      </c>
      <c r="C34" s="13" t="s">
        <v>0</v>
      </c>
      <c r="D34" s="24">
        <v>120</v>
      </c>
      <c r="E34" s="24"/>
      <c r="F34" s="13">
        <f t="shared" si="0"/>
        <v>0</v>
      </c>
    </row>
    <row r="35" spans="1:6" ht="12.75">
      <c r="A35" s="12">
        <v>32</v>
      </c>
      <c r="B35" s="13" t="s">
        <v>33</v>
      </c>
      <c r="C35" s="13" t="s">
        <v>0</v>
      </c>
      <c r="D35" s="24">
        <v>1500</v>
      </c>
      <c r="E35" s="24"/>
      <c r="F35" s="13">
        <f t="shared" si="0"/>
        <v>0</v>
      </c>
    </row>
    <row r="36" spans="1:6" ht="12.75">
      <c r="A36" s="12">
        <v>33</v>
      </c>
      <c r="B36" s="13" t="s">
        <v>34</v>
      </c>
      <c r="C36" s="13" t="s">
        <v>0</v>
      </c>
      <c r="D36" s="24">
        <v>70</v>
      </c>
      <c r="E36" s="24"/>
      <c r="F36" s="13">
        <f t="shared" si="0"/>
        <v>0</v>
      </c>
    </row>
    <row r="37" spans="1:6" ht="12.75">
      <c r="A37" s="12">
        <v>34</v>
      </c>
      <c r="B37" s="13" t="s">
        <v>35</v>
      </c>
      <c r="C37" s="13" t="s">
        <v>0</v>
      </c>
      <c r="D37" s="24">
        <v>100</v>
      </c>
      <c r="E37" s="24"/>
      <c r="F37" s="13">
        <f t="shared" si="0"/>
        <v>0</v>
      </c>
    </row>
    <row r="38" spans="1:6" ht="12.75">
      <c r="A38" s="12">
        <v>35</v>
      </c>
      <c r="B38" s="13" t="s">
        <v>36</v>
      </c>
      <c r="C38" s="13" t="s">
        <v>0</v>
      </c>
      <c r="D38" s="24">
        <v>100</v>
      </c>
      <c r="E38" s="24"/>
      <c r="F38" s="13">
        <f t="shared" si="0"/>
        <v>0</v>
      </c>
    </row>
    <row r="39" spans="1:6" ht="12.75">
      <c r="A39" s="12">
        <v>36</v>
      </c>
      <c r="B39" s="13" t="s">
        <v>37</v>
      </c>
      <c r="C39" s="13" t="s">
        <v>0</v>
      </c>
      <c r="D39" s="24">
        <v>100</v>
      </c>
      <c r="E39" s="24"/>
      <c r="F39" s="13">
        <f t="shared" si="0"/>
        <v>0</v>
      </c>
    </row>
    <row r="40" spans="1:6" ht="12.75">
      <c r="A40" s="12">
        <v>37</v>
      </c>
      <c r="B40" s="13" t="s">
        <v>38</v>
      </c>
      <c r="C40" s="13" t="s">
        <v>0</v>
      </c>
      <c r="D40" s="24">
        <v>40</v>
      </c>
      <c r="E40" s="24"/>
      <c r="F40" s="13">
        <f t="shared" si="0"/>
        <v>0</v>
      </c>
    </row>
    <row r="41" spans="1:6" ht="12.75">
      <c r="A41" s="12">
        <v>38</v>
      </c>
      <c r="B41" s="13" t="s">
        <v>39</v>
      </c>
      <c r="C41" s="13" t="s">
        <v>0</v>
      </c>
      <c r="D41" s="24">
        <v>35</v>
      </c>
      <c r="E41" s="24"/>
      <c r="F41" s="13">
        <f t="shared" si="0"/>
        <v>0</v>
      </c>
    </row>
    <row r="42" spans="1:6" ht="12.75">
      <c r="A42" s="12">
        <v>39</v>
      </c>
      <c r="B42" s="13" t="s">
        <v>40</v>
      </c>
      <c r="C42" s="13" t="s">
        <v>0</v>
      </c>
      <c r="D42" s="24">
        <v>60</v>
      </c>
      <c r="E42" s="24"/>
      <c r="F42" s="13">
        <f t="shared" si="0"/>
        <v>0</v>
      </c>
    </row>
    <row r="43" spans="1:6" ht="12.75">
      <c r="A43" s="12">
        <v>40</v>
      </c>
      <c r="B43" s="13" t="s">
        <v>41</v>
      </c>
      <c r="C43" s="13" t="s">
        <v>0</v>
      </c>
      <c r="D43" s="24">
        <v>80</v>
      </c>
      <c r="E43" s="24"/>
      <c r="F43" s="13">
        <f t="shared" si="0"/>
        <v>0</v>
      </c>
    </row>
    <row r="44" spans="1:6" ht="12.75">
      <c r="A44" s="12">
        <v>41</v>
      </c>
      <c r="B44" s="13" t="s">
        <v>42</v>
      </c>
      <c r="C44" s="13" t="s">
        <v>0</v>
      </c>
      <c r="D44" s="24">
        <v>160</v>
      </c>
      <c r="E44" s="24"/>
      <c r="F44" s="13">
        <f t="shared" si="0"/>
        <v>0</v>
      </c>
    </row>
    <row r="45" spans="1:6" ht="12.75">
      <c r="A45" s="12">
        <v>42</v>
      </c>
      <c r="B45" s="13" t="s">
        <v>43</v>
      </c>
      <c r="C45" s="13" t="s">
        <v>0</v>
      </c>
      <c r="D45" s="24">
        <v>60</v>
      </c>
      <c r="E45" s="24"/>
      <c r="F45" s="13">
        <f t="shared" si="0"/>
        <v>0</v>
      </c>
    </row>
    <row r="46" spans="1:6" ht="12.75">
      <c r="A46" s="12">
        <v>43</v>
      </c>
      <c r="B46" s="13" t="s">
        <v>44</v>
      </c>
      <c r="C46" s="13" t="s">
        <v>0</v>
      </c>
      <c r="D46" s="24">
        <v>70</v>
      </c>
      <c r="E46" s="24"/>
      <c r="F46" s="13">
        <f t="shared" si="0"/>
        <v>0</v>
      </c>
    </row>
    <row r="47" spans="1:6" ht="12.75">
      <c r="A47" s="12">
        <v>44</v>
      </c>
      <c r="B47" s="13" t="s">
        <v>45</v>
      </c>
      <c r="C47" s="13" t="s">
        <v>0</v>
      </c>
      <c r="D47" s="24">
        <v>40</v>
      </c>
      <c r="E47" s="24"/>
      <c r="F47" s="13">
        <f t="shared" si="0"/>
        <v>0</v>
      </c>
    </row>
    <row r="48" spans="1:6" ht="12.75">
      <c r="A48" s="12">
        <v>45</v>
      </c>
      <c r="B48" s="13" t="s">
        <v>46</v>
      </c>
      <c r="C48" s="13" t="s">
        <v>0</v>
      </c>
      <c r="D48" s="24">
        <v>20</v>
      </c>
      <c r="E48" s="24"/>
      <c r="F48" s="13">
        <f t="shared" si="0"/>
        <v>0</v>
      </c>
    </row>
    <row r="49" spans="1:6" ht="12.75">
      <c r="A49" s="12">
        <v>46</v>
      </c>
      <c r="B49" s="13" t="s">
        <v>47</v>
      </c>
      <c r="C49" s="13" t="s">
        <v>0</v>
      </c>
      <c r="D49" s="24">
        <v>15</v>
      </c>
      <c r="E49" s="24"/>
      <c r="F49" s="13">
        <f t="shared" si="0"/>
        <v>0</v>
      </c>
    </row>
    <row r="50" spans="1:6" ht="12.75">
      <c r="A50" s="12">
        <v>47</v>
      </c>
      <c r="B50" s="13" t="s">
        <v>48</v>
      </c>
      <c r="C50" s="13" t="s">
        <v>0</v>
      </c>
      <c r="D50" s="24">
        <v>80</v>
      </c>
      <c r="E50" s="24"/>
      <c r="F50" s="13">
        <f t="shared" si="0"/>
        <v>0</v>
      </c>
    </row>
    <row r="51" spans="1:6" ht="12.75">
      <c r="A51" s="12">
        <v>48</v>
      </c>
      <c r="B51" s="13" t="s">
        <v>49</v>
      </c>
      <c r="C51" s="13" t="s">
        <v>0</v>
      </c>
      <c r="D51" s="24">
        <v>10</v>
      </c>
      <c r="E51" s="24"/>
      <c r="F51" s="13">
        <f t="shared" si="0"/>
        <v>0</v>
      </c>
    </row>
    <row r="52" spans="1:6" ht="12.75">
      <c r="A52" s="12">
        <v>49</v>
      </c>
      <c r="B52" s="13" t="s">
        <v>50</v>
      </c>
      <c r="C52" s="13" t="s">
        <v>0</v>
      </c>
      <c r="D52" s="24">
        <v>10</v>
      </c>
      <c r="E52" s="24"/>
      <c r="F52" s="13">
        <f t="shared" si="0"/>
        <v>0</v>
      </c>
    </row>
    <row r="53" spans="1:6" ht="12.75">
      <c r="A53" s="12">
        <v>50</v>
      </c>
      <c r="B53" s="13" t="s">
        <v>51</v>
      </c>
      <c r="C53" s="13" t="s">
        <v>0</v>
      </c>
      <c r="D53" s="24">
        <v>15</v>
      </c>
      <c r="E53" s="24"/>
      <c r="F53" s="13">
        <f t="shared" si="0"/>
        <v>0</v>
      </c>
    </row>
    <row r="54" spans="1:6" ht="12.75">
      <c r="A54" s="12">
        <v>51</v>
      </c>
      <c r="B54" s="13" t="s">
        <v>52</v>
      </c>
      <c r="C54" s="13" t="s">
        <v>0</v>
      </c>
      <c r="D54" s="24">
        <v>20</v>
      </c>
      <c r="E54" s="24"/>
      <c r="F54" s="13">
        <f t="shared" si="0"/>
        <v>0</v>
      </c>
    </row>
    <row r="55" spans="1:6" ht="12.75">
      <c r="A55" s="12">
        <v>52</v>
      </c>
      <c r="B55" s="13" t="s">
        <v>53</v>
      </c>
      <c r="C55" s="13" t="s">
        <v>0</v>
      </c>
      <c r="D55" s="24">
        <v>30</v>
      </c>
      <c r="E55" s="24"/>
      <c r="F55" s="13">
        <f t="shared" si="0"/>
        <v>0</v>
      </c>
    </row>
    <row r="56" spans="1:6" ht="12.75">
      <c r="A56" s="12">
        <v>53</v>
      </c>
      <c r="B56" s="13" t="s">
        <v>54</v>
      </c>
      <c r="C56" s="13" t="s">
        <v>0</v>
      </c>
      <c r="D56" s="24">
        <v>25</v>
      </c>
      <c r="E56" s="24"/>
      <c r="F56" s="13">
        <f t="shared" si="0"/>
        <v>0</v>
      </c>
    </row>
    <row r="57" spans="1:6" ht="12.75">
      <c r="A57" s="12">
        <v>54</v>
      </c>
      <c r="B57" s="13" t="s">
        <v>55</v>
      </c>
      <c r="C57" s="13" t="s">
        <v>0</v>
      </c>
      <c r="D57" s="24">
        <v>15</v>
      </c>
      <c r="E57" s="24"/>
      <c r="F57" s="13">
        <f t="shared" si="0"/>
        <v>0</v>
      </c>
    </row>
    <row r="58" spans="1:6" ht="12.75">
      <c r="A58" s="12">
        <v>55</v>
      </c>
      <c r="B58" s="13" t="s">
        <v>56</v>
      </c>
      <c r="C58" s="13" t="s">
        <v>0</v>
      </c>
      <c r="D58" s="24">
        <v>50</v>
      </c>
      <c r="E58" s="24"/>
      <c r="F58" s="13">
        <f t="shared" si="0"/>
        <v>0</v>
      </c>
    </row>
    <row r="59" spans="1:6" ht="12.75">
      <c r="A59" s="12">
        <v>56</v>
      </c>
      <c r="B59" s="13" t="s">
        <v>57</v>
      </c>
      <c r="C59" s="13" t="s">
        <v>0</v>
      </c>
      <c r="D59" s="24">
        <v>80</v>
      </c>
      <c r="E59" s="24"/>
      <c r="F59" s="13">
        <f t="shared" si="0"/>
        <v>0</v>
      </c>
    </row>
    <row r="60" spans="1:6" ht="12.75">
      <c r="A60" s="12">
        <v>57</v>
      </c>
      <c r="B60" s="13" t="s">
        <v>58</v>
      </c>
      <c r="C60" s="13" t="s">
        <v>0</v>
      </c>
      <c r="D60" s="24">
        <v>60</v>
      </c>
      <c r="E60" s="24"/>
      <c r="F60" s="13">
        <f t="shared" si="0"/>
        <v>0</v>
      </c>
    </row>
    <row r="61" spans="1:6" ht="12.75">
      <c r="A61" s="12">
        <v>58</v>
      </c>
      <c r="B61" s="13" t="s">
        <v>59</v>
      </c>
      <c r="C61" s="13" t="s">
        <v>0</v>
      </c>
      <c r="D61" s="24">
        <v>60</v>
      </c>
      <c r="E61" s="24"/>
      <c r="F61" s="13">
        <f t="shared" si="0"/>
        <v>0</v>
      </c>
    </row>
    <row r="62" spans="1:6" ht="12.75">
      <c r="A62" s="12">
        <v>59</v>
      </c>
      <c r="B62" s="13" t="s">
        <v>60</v>
      </c>
      <c r="C62" s="13" t="s">
        <v>0</v>
      </c>
      <c r="D62" s="24">
        <v>60</v>
      </c>
      <c r="E62" s="24"/>
      <c r="F62" s="13">
        <f t="shared" si="0"/>
        <v>0</v>
      </c>
    </row>
    <row r="63" spans="1:6" ht="12.75">
      <c r="A63" s="12">
        <v>60</v>
      </c>
      <c r="B63" s="13" t="s">
        <v>61</v>
      </c>
      <c r="C63" s="13" t="s">
        <v>0</v>
      </c>
      <c r="D63" s="24">
        <v>150</v>
      </c>
      <c r="E63" s="24"/>
      <c r="F63" s="13">
        <f t="shared" si="0"/>
        <v>0</v>
      </c>
    </row>
    <row r="64" spans="1:6" ht="12.75">
      <c r="A64" s="12">
        <v>61</v>
      </c>
      <c r="B64" s="13" t="s">
        <v>62</v>
      </c>
      <c r="C64" s="13" t="s">
        <v>14</v>
      </c>
      <c r="D64" s="24">
        <v>100</v>
      </c>
      <c r="E64" s="24"/>
      <c r="F64" s="13">
        <f>D64*E64</f>
        <v>0</v>
      </c>
    </row>
    <row r="65" spans="1:6" ht="12.75">
      <c r="A65" s="12">
        <v>62</v>
      </c>
      <c r="B65" s="13" t="s">
        <v>63</v>
      </c>
      <c r="C65" s="13" t="s">
        <v>0</v>
      </c>
      <c r="D65" s="24">
        <v>40</v>
      </c>
      <c r="E65" s="24"/>
      <c r="F65" s="13">
        <f aca="true" t="shared" si="1" ref="F65:F128">D65*E65</f>
        <v>0</v>
      </c>
    </row>
    <row r="66" spans="1:6" ht="12.75">
      <c r="A66" s="12">
        <v>63</v>
      </c>
      <c r="B66" s="13" t="s">
        <v>64</v>
      </c>
      <c r="C66" s="13" t="s">
        <v>0</v>
      </c>
      <c r="D66" s="24">
        <v>70</v>
      </c>
      <c r="E66" s="24"/>
      <c r="F66" s="13">
        <f t="shared" si="1"/>
        <v>0</v>
      </c>
    </row>
    <row r="67" spans="1:6" ht="12.75">
      <c r="A67" s="12">
        <v>64</v>
      </c>
      <c r="B67" s="13" t="s">
        <v>65</v>
      </c>
      <c r="C67" s="13" t="s">
        <v>0</v>
      </c>
      <c r="D67" s="24">
        <v>0.5</v>
      </c>
      <c r="E67" s="24"/>
      <c r="F67" s="13">
        <f t="shared" si="1"/>
        <v>0</v>
      </c>
    </row>
    <row r="68" spans="1:6" ht="12.75">
      <c r="A68" s="12">
        <v>65</v>
      </c>
      <c r="B68" s="13" t="s">
        <v>66</v>
      </c>
      <c r="C68" s="13" t="s">
        <v>0</v>
      </c>
      <c r="D68" s="24">
        <v>40</v>
      </c>
      <c r="E68" s="24"/>
      <c r="F68" s="13">
        <f t="shared" si="1"/>
        <v>0</v>
      </c>
    </row>
    <row r="69" spans="1:6" ht="12.75">
      <c r="A69" s="12">
        <v>66</v>
      </c>
      <c r="B69" s="13" t="s">
        <v>67</v>
      </c>
      <c r="C69" s="13" t="s">
        <v>0</v>
      </c>
      <c r="D69" s="24">
        <v>60</v>
      </c>
      <c r="E69" s="24"/>
      <c r="F69" s="13">
        <f t="shared" si="1"/>
        <v>0</v>
      </c>
    </row>
    <row r="70" spans="1:6" ht="12.75">
      <c r="A70" s="12">
        <v>67</v>
      </c>
      <c r="B70" s="13" t="s">
        <v>68</v>
      </c>
      <c r="C70" s="13" t="s">
        <v>0</v>
      </c>
      <c r="D70" s="24">
        <v>50</v>
      </c>
      <c r="E70" s="24"/>
      <c r="F70" s="13">
        <f t="shared" si="1"/>
        <v>0</v>
      </c>
    </row>
    <row r="71" spans="1:6" ht="12.75">
      <c r="A71" s="12">
        <v>68</v>
      </c>
      <c r="B71" s="13" t="s">
        <v>69</v>
      </c>
      <c r="C71" s="13" t="s">
        <v>4</v>
      </c>
      <c r="D71" s="24">
        <v>50</v>
      </c>
      <c r="E71" s="24"/>
      <c r="F71" s="13">
        <f t="shared" si="1"/>
        <v>0</v>
      </c>
    </row>
    <row r="72" spans="1:6" ht="12.75">
      <c r="A72" s="12">
        <v>69</v>
      </c>
      <c r="B72" s="13" t="s">
        <v>70</v>
      </c>
      <c r="C72" s="13" t="s">
        <v>0</v>
      </c>
      <c r="D72" s="24">
        <v>30</v>
      </c>
      <c r="E72" s="24"/>
      <c r="F72" s="13">
        <f t="shared" si="1"/>
        <v>0</v>
      </c>
    </row>
    <row r="73" spans="1:6" ht="12.75">
      <c r="A73" s="12">
        <v>70</v>
      </c>
      <c r="B73" s="13" t="s">
        <v>71</v>
      </c>
      <c r="C73" s="13" t="s">
        <v>0</v>
      </c>
      <c r="D73" s="24">
        <v>50</v>
      </c>
      <c r="E73" s="24"/>
      <c r="F73" s="13">
        <f t="shared" si="1"/>
        <v>0</v>
      </c>
    </row>
    <row r="74" spans="1:6" ht="12.75">
      <c r="A74" s="12">
        <v>71</v>
      </c>
      <c r="B74" s="13" t="s">
        <v>72</v>
      </c>
      <c r="C74" s="13" t="s">
        <v>0</v>
      </c>
      <c r="D74" s="24">
        <v>40</v>
      </c>
      <c r="E74" s="24"/>
      <c r="F74" s="13">
        <f t="shared" si="1"/>
        <v>0</v>
      </c>
    </row>
    <row r="75" spans="1:6" ht="12.75">
      <c r="A75" s="12">
        <v>72</v>
      </c>
      <c r="B75" s="13" t="s">
        <v>73</v>
      </c>
      <c r="C75" s="13" t="s">
        <v>0</v>
      </c>
      <c r="D75" s="24">
        <v>50</v>
      </c>
      <c r="E75" s="24"/>
      <c r="F75" s="13">
        <f t="shared" si="1"/>
        <v>0</v>
      </c>
    </row>
    <row r="76" spans="1:6" ht="12.75">
      <c r="A76" s="12">
        <v>73</v>
      </c>
      <c r="B76" s="13" t="s">
        <v>74</v>
      </c>
      <c r="C76" s="13" t="s">
        <v>0</v>
      </c>
      <c r="D76" s="24">
        <v>25</v>
      </c>
      <c r="E76" s="24"/>
      <c r="F76" s="13">
        <f t="shared" si="1"/>
        <v>0</v>
      </c>
    </row>
    <row r="77" spans="1:6" ht="12.75">
      <c r="A77" s="12">
        <v>74</v>
      </c>
      <c r="B77" s="13" t="s">
        <v>75</v>
      </c>
      <c r="C77" s="13" t="s">
        <v>0</v>
      </c>
      <c r="D77" s="24">
        <v>30</v>
      </c>
      <c r="E77" s="24"/>
      <c r="F77" s="13">
        <f t="shared" si="1"/>
        <v>0</v>
      </c>
    </row>
    <row r="78" spans="1:6" ht="12.75">
      <c r="A78" s="12">
        <v>75</v>
      </c>
      <c r="B78" s="13" t="s">
        <v>76</v>
      </c>
      <c r="C78" s="13" t="s">
        <v>0</v>
      </c>
      <c r="D78" s="24">
        <v>15</v>
      </c>
      <c r="E78" s="24"/>
      <c r="F78" s="13">
        <f t="shared" si="1"/>
        <v>0</v>
      </c>
    </row>
    <row r="79" spans="1:6" ht="12.75">
      <c r="A79" s="12">
        <v>76</v>
      </c>
      <c r="B79" s="13" t="s">
        <v>77</v>
      </c>
      <c r="C79" s="13" t="s">
        <v>0</v>
      </c>
      <c r="D79" s="24">
        <v>60</v>
      </c>
      <c r="E79" s="24"/>
      <c r="F79" s="13">
        <f t="shared" si="1"/>
        <v>0</v>
      </c>
    </row>
    <row r="80" spans="1:6" ht="12.75">
      <c r="A80" s="12">
        <v>77</v>
      </c>
      <c r="B80" s="13" t="s">
        <v>78</v>
      </c>
      <c r="C80" s="13" t="s">
        <v>0</v>
      </c>
      <c r="D80" s="24">
        <v>30</v>
      </c>
      <c r="E80" s="24"/>
      <c r="F80" s="13">
        <f t="shared" si="1"/>
        <v>0</v>
      </c>
    </row>
    <row r="81" spans="1:6" ht="12.75">
      <c r="A81" s="12">
        <v>78</v>
      </c>
      <c r="B81" s="13" t="s">
        <v>79</v>
      </c>
      <c r="C81" s="13" t="s">
        <v>14</v>
      </c>
      <c r="D81" s="24">
        <v>6</v>
      </c>
      <c r="E81" s="24"/>
      <c r="F81" s="13">
        <f t="shared" si="1"/>
        <v>0</v>
      </c>
    </row>
    <row r="82" spans="1:6" ht="12.75">
      <c r="A82" s="12">
        <v>79</v>
      </c>
      <c r="B82" s="13" t="s">
        <v>80</v>
      </c>
      <c r="C82" s="13" t="s">
        <v>0</v>
      </c>
      <c r="D82" s="24">
        <v>80</v>
      </c>
      <c r="E82" s="24"/>
      <c r="F82" s="13">
        <f t="shared" si="1"/>
        <v>0</v>
      </c>
    </row>
    <row r="83" spans="1:6" ht="12.75">
      <c r="A83" s="12">
        <v>80</v>
      </c>
      <c r="B83" s="13" t="s">
        <v>81</v>
      </c>
      <c r="C83" s="13" t="s">
        <v>0</v>
      </c>
      <c r="D83" s="24">
        <v>50</v>
      </c>
      <c r="E83" s="24"/>
      <c r="F83" s="13">
        <f t="shared" si="1"/>
        <v>0</v>
      </c>
    </row>
    <row r="84" spans="1:6" ht="12.75">
      <c r="A84" s="12">
        <v>81</v>
      </c>
      <c r="B84" s="13" t="s">
        <v>82</v>
      </c>
      <c r="C84" s="13" t="s">
        <v>0</v>
      </c>
      <c r="D84" s="24">
        <v>30</v>
      </c>
      <c r="E84" s="24"/>
      <c r="F84" s="13">
        <f t="shared" si="1"/>
        <v>0</v>
      </c>
    </row>
    <row r="85" spans="1:6" ht="12.75">
      <c r="A85" s="12">
        <v>82</v>
      </c>
      <c r="B85" s="13" t="s">
        <v>83</v>
      </c>
      <c r="C85" s="13" t="s">
        <v>0</v>
      </c>
      <c r="D85" s="24">
        <v>40</v>
      </c>
      <c r="E85" s="24"/>
      <c r="F85" s="13">
        <f t="shared" si="1"/>
        <v>0</v>
      </c>
    </row>
    <row r="86" spans="1:6" ht="12.75">
      <c r="A86" s="12">
        <v>83</v>
      </c>
      <c r="B86" s="13" t="s">
        <v>84</v>
      </c>
      <c r="C86" s="13" t="s">
        <v>0</v>
      </c>
      <c r="D86" s="24">
        <v>35</v>
      </c>
      <c r="E86" s="24"/>
      <c r="F86" s="13">
        <f t="shared" si="1"/>
        <v>0</v>
      </c>
    </row>
    <row r="87" spans="1:6" ht="12.75">
      <c r="A87" s="12">
        <v>84</v>
      </c>
      <c r="B87" s="13" t="s">
        <v>85</v>
      </c>
      <c r="C87" s="13" t="s">
        <v>0</v>
      </c>
      <c r="D87" s="24">
        <v>20</v>
      </c>
      <c r="E87" s="24"/>
      <c r="F87" s="13">
        <f t="shared" si="1"/>
        <v>0</v>
      </c>
    </row>
    <row r="88" spans="1:6" ht="12.75">
      <c r="A88" s="12">
        <v>85</v>
      </c>
      <c r="B88" s="13" t="s">
        <v>86</v>
      </c>
      <c r="C88" s="13" t="s">
        <v>87</v>
      </c>
      <c r="D88" s="24">
        <v>12</v>
      </c>
      <c r="E88" s="24"/>
      <c r="F88" s="13">
        <f t="shared" si="1"/>
        <v>0</v>
      </c>
    </row>
    <row r="89" spans="1:6" ht="12.75">
      <c r="A89" s="12">
        <v>86</v>
      </c>
      <c r="B89" s="13" t="s">
        <v>88</v>
      </c>
      <c r="C89" s="13" t="s">
        <v>0</v>
      </c>
      <c r="D89" s="24">
        <v>10</v>
      </c>
      <c r="E89" s="24"/>
      <c r="F89" s="13">
        <f t="shared" si="1"/>
        <v>0</v>
      </c>
    </row>
    <row r="90" spans="1:6" ht="12.75">
      <c r="A90" s="12">
        <v>87</v>
      </c>
      <c r="B90" s="13" t="s">
        <v>89</v>
      </c>
      <c r="C90" s="13" t="s">
        <v>0</v>
      </c>
      <c r="D90" s="24">
        <v>15</v>
      </c>
      <c r="E90" s="24"/>
      <c r="F90" s="13">
        <f t="shared" si="1"/>
        <v>0</v>
      </c>
    </row>
    <row r="91" spans="1:6" ht="12.75">
      <c r="A91" s="12">
        <v>88</v>
      </c>
      <c r="B91" s="13" t="s">
        <v>90</v>
      </c>
      <c r="C91" s="13" t="s">
        <v>0</v>
      </c>
      <c r="D91" s="24">
        <v>10</v>
      </c>
      <c r="E91" s="24"/>
      <c r="F91" s="13">
        <f t="shared" si="1"/>
        <v>0</v>
      </c>
    </row>
    <row r="92" spans="1:6" ht="12.75">
      <c r="A92" s="12">
        <v>89</v>
      </c>
      <c r="B92" s="13" t="s">
        <v>91</v>
      </c>
      <c r="C92" s="13" t="s">
        <v>0</v>
      </c>
      <c r="D92" s="24">
        <v>25</v>
      </c>
      <c r="E92" s="24"/>
      <c r="F92" s="13">
        <f t="shared" si="1"/>
        <v>0</v>
      </c>
    </row>
    <row r="93" spans="1:6" ht="12.75">
      <c r="A93" s="12">
        <v>90</v>
      </c>
      <c r="B93" s="13" t="s">
        <v>92</v>
      </c>
      <c r="C93" s="13" t="s">
        <v>4</v>
      </c>
      <c r="D93" s="24">
        <v>100</v>
      </c>
      <c r="E93" s="24"/>
      <c r="F93" s="13">
        <f t="shared" si="1"/>
        <v>0</v>
      </c>
    </row>
    <row r="94" spans="1:6" ht="12.75">
      <c r="A94" s="12">
        <v>91</v>
      </c>
      <c r="B94" s="13" t="s">
        <v>93</v>
      </c>
      <c r="C94" s="13" t="s">
        <v>0</v>
      </c>
      <c r="D94" s="24">
        <v>100</v>
      </c>
      <c r="E94" s="24"/>
      <c r="F94" s="13">
        <f t="shared" si="1"/>
        <v>0</v>
      </c>
    </row>
    <row r="95" spans="1:6" ht="12.75">
      <c r="A95" s="12">
        <v>92</v>
      </c>
      <c r="B95" s="13" t="s">
        <v>94</v>
      </c>
      <c r="C95" s="13" t="s">
        <v>0</v>
      </c>
      <c r="D95" s="24">
        <v>100</v>
      </c>
      <c r="E95" s="24"/>
      <c r="F95" s="13">
        <f t="shared" si="1"/>
        <v>0</v>
      </c>
    </row>
    <row r="96" spans="1:6" ht="12.75">
      <c r="A96" s="12">
        <v>93</v>
      </c>
      <c r="B96" s="13" t="s">
        <v>95</v>
      </c>
      <c r="C96" s="13" t="s">
        <v>0</v>
      </c>
      <c r="D96" s="24">
        <v>15</v>
      </c>
      <c r="E96" s="24"/>
      <c r="F96" s="13">
        <f t="shared" si="1"/>
        <v>0</v>
      </c>
    </row>
    <row r="97" spans="1:6" ht="12.75">
      <c r="A97" s="12">
        <v>94</v>
      </c>
      <c r="B97" s="13" t="s">
        <v>96</v>
      </c>
      <c r="C97" s="13" t="s">
        <v>0</v>
      </c>
      <c r="D97" s="24">
        <v>50</v>
      </c>
      <c r="E97" s="24"/>
      <c r="F97" s="13">
        <f t="shared" si="1"/>
        <v>0</v>
      </c>
    </row>
    <row r="98" spans="1:6" ht="12.75">
      <c r="A98" s="12">
        <v>95</v>
      </c>
      <c r="B98" s="13" t="s">
        <v>97</v>
      </c>
      <c r="C98" s="13" t="s">
        <v>0</v>
      </c>
      <c r="D98" s="24">
        <v>40</v>
      </c>
      <c r="E98" s="24"/>
      <c r="F98" s="13">
        <f t="shared" si="1"/>
        <v>0</v>
      </c>
    </row>
    <row r="99" spans="1:6" ht="12.75">
      <c r="A99" s="12">
        <v>96</v>
      </c>
      <c r="B99" s="13" t="s">
        <v>98</v>
      </c>
      <c r="C99" s="13" t="s">
        <v>0</v>
      </c>
      <c r="D99" s="24">
        <v>50</v>
      </c>
      <c r="E99" s="24"/>
      <c r="F99" s="13">
        <f t="shared" si="1"/>
        <v>0</v>
      </c>
    </row>
    <row r="100" spans="1:6" ht="12.75">
      <c r="A100" s="12">
        <v>97</v>
      </c>
      <c r="B100" s="13" t="s">
        <v>99</v>
      </c>
      <c r="C100" s="13" t="s">
        <v>0</v>
      </c>
      <c r="D100" s="24">
        <v>80</v>
      </c>
      <c r="E100" s="24"/>
      <c r="F100" s="13">
        <f t="shared" si="1"/>
        <v>0</v>
      </c>
    </row>
    <row r="101" spans="1:6" ht="12.75">
      <c r="A101" s="12">
        <v>98</v>
      </c>
      <c r="B101" s="13" t="s">
        <v>100</v>
      </c>
      <c r="C101" s="13" t="s">
        <v>87</v>
      </c>
      <c r="D101" s="24">
        <v>30</v>
      </c>
      <c r="E101" s="24"/>
      <c r="F101" s="13">
        <f t="shared" si="1"/>
        <v>0</v>
      </c>
    </row>
    <row r="102" spans="1:6" ht="12.75">
      <c r="A102" s="12">
        <v>99</v>
      </c>
      <c r="B102" s="13" t="s">
        <v>101</v>
      </c>
      <c r="C102" s="13" t="s">
        <v>0</v>
      </c>
      <c r="D102" s="24">
        <v>50</v>
      </c>
      <c r="E102" s="24"/>
      <c r="F102" s="13">
        <f t="shared" si="1"/>
        <v>0</v>
      </c>
    </row>
    <row r="103" spans="1:6" ht="12.75">
      <c r="A103" s="12">
        <v>100</v>
      </c>
      <c r="B103" s="13" t="s">
        <v>102</v>
      </c>
      <c r="C103" s="13" t="s">
        <v>0</v>
      </c>
      <c r="D103" s="24">
        <v>2</v>
      </c>
      <c r="E103" s="24"/>
      <c r="F103" s="13">
        <f t="shared" si="1"/>
        <v>0</v>
      </c>
    </row>
    <row r="104" spans="1:6" ht="12.75">
      <c r="A104" s="12">
        <v>101</v>
      </c>
      <c r="B104" s="13" t="s">
        <v>124</v>
      </c>
      <c r="C104" s="13" t="s">
        <v>0</v>
      </c>
      <c r="D104" s="24">
        <v>100</v>
      </c>
      <c r="E104" s="24"/>
      <c r="F104" s="13">
        <f t="shared" si="1"/>
        <v>0</v>
      </c>
    </row>
    <row r="105" spans="1:6" ht="12.75">
      <c r="A105" s="12">
        <v>102</v>
      </c>
      <c r="B105" s="13" t="s">
        <v>125</v>
      </c>
      <c r="C105" s="13" t="s">
        <v>0</v>
      </c>
      <c r="D105" s="24">
        <v>60</v>
      </c>
      <c r="E105" s="24"/>
      <c r="F105" s="13">
        <f t="shared" si="1"/>
        <v>0</v>
      </c>
    </row>
    <row r="106" spans="1:6" ht="12.75">
      <c r="A106" s="12">
        <v>103</v>
      </c>
      <c r="B106" s="13" t="s">
        <v>126</v>
      </c>
      <c r="C106" s="13" t="s">
        <v>0</v>
      </c>
      <c r="D106" s="24">
        <v>60</v>
      </c>
      <c r="E106" s="24"/>
      <c r="F106" s="13">
        <f t="shared" si="1"/>
        <v>0</v>
      </c>
    </row>
    <row r="107" spans="1:6" ht="12.75">
      <c r="A107" s="12">
        <v>104</v>
      </c>
      <c r="B107" s="13" t="s">
        <v>127</v>
      </c>
      <c r="C107" s="13" t="s">
        <v>0</v>
      </c>
      <c r="D107" s="24">
        <v>10</v>
      </c>
      <c r="E107" s="24"/>
      <c r="F107" s="13">
        <f t="shared" si="1"/>
        <v>0</v>
      </c>
    </row>
    <row r="108" spans="1:6" ht="12.75">
      <c r="A108" s="12">
        <v>105</v>
      </c>
      <c r="B108" s="13" t="s">
        <v>128</v>
      </c>
      <c r="C108" s="13" t="s">
        <v>0</v>
      </c>
      <c r="D108" s="24">
        <v>80</v>
      </c>
      <c r="E108" s="24"/>
      <c r="F108" s="13">
        <f t="shared" si="1"/>
        <v>0</v>
      </c>
    </row>
    <row r="109" spans="1:6" ht="12.75">
      <c r="A109" s="12">
        <v>106</v>
      </c>
      <c r="B109" s="13" t="s">
        <v>129</v>
      </c>
      <c r="C109" s="13" t="s">
        <v>0</v>
      </c>
      <c r="D109" s="24">
        <v>80</v>
      </c>
      <c r="E109" s="24"/>
      <c r="F109" s="13">
        <f t="shared" si="1"/>
        <v>0</v>
      </c>
    </row>
    <row r="110" spans="1:6" ht="12.75">
      <c r="A110" s="12">
        <v>107</v>
      </c>
      <c r="B110" s="13" t="s">
        <v>130</v>
      </c>
      <c r="C110" s="13" t="s">
        <v>0</v>
      </c>
      <c r="D110" s="24">
        <v>80</v>
      </c>
      <c r="E110" s="24"/>
      <c r="F110" s="13">
        <f t="shared" si="1"/>
        <v>0</v>
      </c>
    </row>
    <row r="111" spans="1:6" ht="12.75">
      <c r="A111" s="12">
        <v>108</v>
      </c>
      <c r="B111" s="13" t="s">
        <v>131</v>
      </c>
      <c r="C111" s="13" t="s">
        <v>0</v>
      </c>
      <c r="D111" s="24">
        <v>60</v>
      </c>
      <c r="E111" s="24"/>
      <c r="F111" s="13">
        <f t="shared" si="1"/>
        <v>0</v>
      </c>
    </row>
    <row r="112" spans="1:6" ht="12.75">
      <c r="A112" s="12">
        <v>109</v>
      </c>
      <c r="B112" s="13" t="s">
        <v>132</v>
      </c>
      <c r="C112" s="13" t="s">
        <v>0</v>
      </c>
      <c r="D112" s="24">
        <v>50</v>
      </c>
      <c r="E112" s="24"/>
      <c r="F112" s="13">
        <f t="shared" si="1"/>
        <v>0</v>
      </c>
    </row>
    <row r="113" spans="1:6" ht="12.75">
      <c r="A113" s="12">
        <v>110</v>
      </c>
      <c r="B113" s="13" t="s">
        <v>133</v>
      </c>
      <c r="C113" s="13" t="s">
        <v>0</v>
      </c>
      <c r="D113" s="24">
        <v>150</v>
      </c>
      <c r="E113" s="24"/>
      <c r="F113" s="13">
        <f t="shared" si="1"/>
        <v>0</v>
      </c>
    </row>
    <row r="114" spans="1:6" ht="12.75">
      <c r="A114" s="12">
        <v>111</v>
      </c>
      <c r="B114" s="13" t="s">
        <v>134</v>
      </c>
      <c r="C114" s="13" t="s">
        <v>0</v>
      </c>
      <c r="D114" s="24">
        <v>50</v>
      </c>
      <c r="E114" s="24"/>
      <c r="F114" s="13">
        <f t="shared" si="1"/>
        <v>0</v>
      </c>
    </row>
    <row r="115" spans="1:6" ht="12.75">
      <c r="A115" s="12">
        <v>112</v>
      </c>
      <c r="B115" s="13" t="s">
        <v>135</v>
      </c>
      <c r="C115" s="13" t="s">
        <v>136</v>
      </c>
      <c r="D115" s="24">
        <v>2</v>
      </c>
      <c r="E115" s="24"/>
      <c r="F115" s="13">
        <f t="shared" si="1"/>
        <v>0</v>
      </c>
    </row>
    <row r="116" spans="1:6" ht="12.75">
      <c r="A116" s="12">
        <v>113</v>
      </c>
      <c r="B116" s="13" t="s">
        <v>137</v>
      </c>
      <c r="C116" s="13" t="s">
        <v>0</v>
      </c>
      <c r="D116" s="24">
        <v>50</v>
      </c>
      <c r="E116" s="24"/>
      <c r="F116" s="13">
        <f t="shared" si="1"/>
        <v>0</v>
      </c>
    </row>
    <row r="117" spans="1:6" ht="12.75">
      <c r="A117" s="12">
        <v>114</v>
      </c>
      <c r="B117" s="13" t="s">
        <v>138</v>
      </c>
      <c r="C117" s="13" t="s">
        <v>0</v>
      </c>
      <c r="D117" s="24">
        <v>40</v>
      </c>
      <c r="E117" s="24"/>
      <c r="F117" s="13">
        <f t="shared" si="1"/>
        <v>0</v>
      </c>
    </row>
    <row r="118" spans="1:6" ht="12.75">
      <c r="A118" s="12">
        <v>115</v>
      </c>
      <c r="B118" s="13" t="s">
        <v>139</v>
      </c>
      <c r="C118" s="13" t="s">
        <v>0</v>
      </c>
      <c r="D118" s="24">
        <v>40</v>
      </c>
      <c r="E118" s="24"/>
      <c r="F118" s="13">
        <f t="shared" si="1"/>
        <v>0</v>
      </c>
    </row>
    <row r="119" spans="1:6" ht="12.75">
      <c r="A119" s="12">
        <v>116</v>
      </c>
      <c r="B119" s="13" t="s">
        <v>140</v>
      </c>
      <c r="C119" s="13" t="s">
        <v>0</v>
      </c>
      <c r="D119" s="24">
        <v>80</v>
      </c>
      <c r="E119" s="24"/>
      <c r="F119" s="13">
        <f t="shared" si="1"/>
        <v>0</v>
      </c>
    </row>
    <row r="120" spans="1:6" ht="12.75">
      <c r="A120" s="12">
        <v>117</v>
      </c>
      <c r="B120" s="13" t="s">
        <v>141</v>
      </c>
      <c r="C120" s="13" t="s">
        <v>0</v>
      </c>
      <c r="D120" s="24">
        <v>80</v>
      </c>
      <c r="E120" s="24"/>
      <c r="F120" s="13">
        <f t="shared" si="1"/>
        <v>0</v>
      </c>
    </row>
    <row r="121" spans="1:6" ht="12.75">
      <c r="A121" s="12">
        <v>118</v>
      </c>
      <c r="B121" s="13" t="s">
        <v>142</v>
      </c>
      <c r="C121" s="13" t="s">
        <v>0</v>
      </c>
      <c r="D121" s="24">
        <v>80</v>
      </c>
      <c r="E121" s="24"/>
      <c r="F121" s="13">
        <f t="shared" si="1"/>
        <v>0</v>
      </c>
    </row>
    <row r="122" spans="1:6" ht="12.75">
      <c r="A122" s="12">
        <v>119</v>
      </c>
      <c r="B122" s="13" t="s">
        <v>143</v>
      </c>
      <c r="C122" s="13" t="s">
        <v>0</v>
      </c>
      <c r="D122" s="24">
        <v>80</v>
      </c>
      <c r="E122" s="24"/>
      <c r="F122" s="13">
        <f t="shared" si="1"/>
        <v>0</v>
      </c>
    </row>
    <row r="123" spans="1:6" ht="12.75">
      <c r="A123" s="12">
        <v>120</v>
      </c>
      <c r="B123" s="13" t="s">
        <v>144</v>
      </c>
      <c r="C123" s="13" t="s">
        <v>0</v>
      </c>
      <c r="D123" s="24">
        <v>80</v>
      </c>
      <c r="E123" s="24"/>
      <c r="F123" s="13">
        <f t="shared" si="1"/>
        <v>0</v>
      </c>
    </row>
    <row r="124" spans="1:6" ht="12.75">
      <c r="A124" s="12">
        <v>121</v>
      </c>
      <c r="B124" s="13" t="s">
        <v>145</v>
      </c>
      <c r="C124" s="13" t="s">
        <v>0</v>
      </c>
      <c r="D124" s="24">
        <v>80</v>
      </c>
      <c r="E124" s="24"/>
      <c r="F124" s="13">
        <f t="shared" si="1"/>
        <v>0</v>
      </c>
    </row>
    <row r="125" spans="1:6" ht="12.75">
      <c r="A125" s="12">
        <v>122</v>
      </c>
      <c r="B125" s="13" t="s">
        <v>146</v>
      </c>
      <c r="C125" s="13" t="s">
        <v>0</v>
      </c>
      <c r="D125" s="24">
        <v>80</v>
      </c>
      <c r="E125" s="24"/>
      <c r="F125" s="13">
        <f t="shared" si="1"/>
        <v>0</v>
      </c>
    </row>
    <row r="126" spans="1:6" ht="12.75">
      <c r="A126" s="12">
        <v>123</v>
      </c>
      <c r="B126" s="13" t="s">
        <v>147</v>
      </c>
      <c r="C126" s="13" t="s">
        <v>0</v>
      </c>
      <c r="D126" s="24">
        <v>20</v>
      </c>
      <c r="E126" s="24"/>
      <c r="F126" s="13">
        <f t="shared" si="1"/>
        <v>0</v>
      </c>
    </row>
    <row r="127" spans="1:6" ht="12.75">
      <c r="A127" s="12">
        <v>124</v>
      </c>
      <c r="B127" s="13" t="s">
        <v>148</v>
      </c>
      <c r="C127" s="13" t="s">
        <v>0</v>
      </c>
      <c r="D127" s="24">
        <v>20</v>
      </c>
      <c r="E127" s="24"/>
      <c r="F127" s="13">
        <f t="shared" si="1"/>
        <v>0</v>
      </c>
    </row>
    <row r="128" spans="1:6" ht="12.75">
      <c r="A128" s="12">
        <v>125</v>
      </c>
      <c r="B128" s="13" t="s">
        <v>149</v>
      </c>
      <c r="C128" s="13" t="s">
        <v>0</v>
      </c>
      <c r="D128" s="24">
        <v>80</v>
      </c>
      <c r="E128" s="24"/>
      <c r="F128" s="13">
        <f t="shared" si="1"/>
        <v>0</v>
      </c>
    </row>
    <row r="129" spans="1:6" ht="12.75">
      <c r="A129" s="12">
        <v>126</v>
      </c>
      <c r="B129" s="13" t="s">
        <v>150</v>
      </c>
      <c r="C129" s="13" t="s">
        <v>0</v>
      </c>
      <c r="D129" s="24">
        <v>15</v>
      </c>
      <c r="E129" s="24"/>
      <c r="F129" s="13">
        <f aca="true" t="shared" si="2" ref="F129:F192">D129*E129</f>
        <v>0</v>
      </c>
    </row>
    <row r="130" spans="1:6" ht="12.75">
      <c r="A130" s="12">
        <v>127</v>
      </c>
      <c r="B130" s="13" t="s">
        <v>151</v>
      </c>
      <c r="C130" s="13" t="s">
        <v>0</v>
      </c>
      <c r="D130" s="24">
        <v>70</v>
      </c>
      <c r="E130" s="24"/>
      <c r="F130" s="13">
        <f t="shared" si="2"/>
        <v>0</v>
      </c>
    </row>
    <row r="131" spans="1:6" ht="12.75">
      <c r="A131" s="12">
        <v>128</v>
      </c>
      <c r="B131" s="13" t="s">
        <v>152</v>
      </c>
      <c r="C131" s="13" t="s">
        <v>0</v>
      </c>
      <c r="D131" s="24">
        <v>30</v>
      </c>
      <c r="E131" s="24"/>
      <c r="F131" s="13">
        <f t="shared" si="2"/>
        <v>0</v>
      </c>
    </row>
    <row r="132" spans="1:6" ht="12.75">
      <c r="A132" s="12">
        <v>129</v>
      </c>
      <c r="B132" s="13" t="s">
        <v>153</v>
      </c>
      <c r="C132" s="13" t="s">
        <v>0</v>
      </c>
      <c r="D132" s="24">
        <v>60</v>
      </c>
      <c r="E132" s="24"/>
      <c r="F132" s="13">
        <f t="shared" si="2"/>
        <v>0</v>
      </c>
    </row>
    <row r="133" spans="1:6" ht="12.75">
      <c r="A133" s="12">
        <v>130</v>
      </c>
      <c r="B133" s="13" t="s">
        <v>154</v>
      </c>
      <c r="C133" s="13" t="s">
        <v>0</v>
      </c>
      <c r="D133" s="24">
        <v>70</v>
      </c>
      <c r="E133" s="24"/>
      <c r="F133" s="13">
        <f t="shared" si="2"/>
        <v>0</v>
      </c>
    </row>
    <row r="134" spans="1:6" ht="12.75">
      <c r="A134" s="12">
        <v>131</v>
      </c>
      <c r="B134" s="13" t="s">
        <v>155</v>
      </c>
      <c r="C134" s="13" t="s">
        <v>0</v>
      </c>
      <c r="D134" s="24">
        <v>100</v>
      </c>
      <c r="E134" s="24"/>
      <c r="F134" s="13">
        <f t="shared" si="2"/>
        <v>0</v>
      </c>
    </row>
    <row r="135" spans="1:6" ht="12.75">
      <c r="A135" s="12">
        <v>132</v>
      </c>
      <c r="B135" s="13" t="s">
        <v>156</v>
      </c>
      <c r="C135" s="13" t="s">
        <v>0</v>
      </c>
      <c r="D135" s="24">
        <v>80</v>
      </c>
      <c r="E135" s="24"/>
      <c r="F135" s="13">
        <f t="shared" si="2"/>
        <v>0</v>
      </c>
    </row>
    <row r="136" spans="1:6" ht="12.75">
      <c r="A136" s="12">
        <v>133</v>
      </c>
      <c r="B136" s="13" t="s">
        <v>157</v>
      </c>
      <c r="C136" s="13" t="s">
        <v>0</v>
      </c>
      <c r="D136" s="24">
        <v>45</v>
      </c>
      <c r="E136" s="24"/>
      <c r="F136" s="13">
        <f t="shared" si="2"/>
        <v>0</v>
      </c>
    </row>
    <row r="137" spans="1:6" ht="12.75">
      <c r="A137" s="12">
        <v>134</v>
      </c>
      <c r="B137" s="13" t="s">
        <v>158</v>
      </c>
      <c r="C137" s="13" t="s">
        <v>0</v>
      </c>
      <c r="D137" s="24">
        <v>70</v>
      </c>
      <c r="E137" s="24"/>
      <c r="F137" s="13">
        <f t="shared" si="2"/>
        <v>0</v>
      </c>
    </row>
    <row r="138" spans="1:6" ht="12.75">
      <c r="A138" s="12">
        <v>135</v>
      </c>
      <c r="B138" s="13" t="s">
        <v>159</v>
      </c>
      <c r="C138" s="13" t="s">
        <v>0</v>
      </c>
      <c r="D138" s="24">
        <v>1.5</v>
      </c>
      <c r="E138" s="24"/>
      <c r="F138" s="13">
        <f t="shared" si="2"/>
        <v>0</v>
      </c>
    </row>
    <row r="139" spans="1:6" ht="12.75">
      <c r="A139" s="12">
        <v>136</v>
      </c>
      <c r="B139" s="13" t="s">
        <v>160</v>
      </c>
      <c r="C139" s="13" t="s">
        <v>0</v>
      </c>
      <c r="D139" s="24">
        <v>1.5</v>
      </c>
      <c r="E139" s="24"/>
      <c r="F139" s="13">
        <f t="shared" si="2"/>
        <v>0</v>
      </c>
    </row>
    <row r="140" spans="1:6" ht="12.75">
      <c r="A140" s="12">
        <v>137</v>
      </c>
      <c r="B140" s="13" t="s">
        <v>161</v>
      </c>
      <c r="C140" s="13" t="s">
        <v>0</v>
      </c>
      <c r="D140" s="24">
        <v>80</v>
      </c>
      <c r="E140" s="24"/>
      <c r="F140" s="13">
        <f t="shared" si="2"/>
        <v>0</v>
      </c>
    </row>
    <row r="141" spans="1:6" ht="12.75">
      <c r="A141" s="12">
        <v>138</v>
      </c>
      <c r="B141" s="13" t="s">
        <v>162</v>
      </c>
      <c r="C141" s="13" t="s">
        <v>0</v>
      </c>
      <c r="D141" s="24">
        <v>50</v>
      </c>
      <c r="E141" s="24"/>
      <c r="F141" s="13">
        <f t="shared" si="2"/>
        <v>0</v>
      </c>
    </row>
    <row r="142" spans="1:6" ht="12.75">
      <c r="A142" s="12">
        <v>139</v>
      </c>
      <c r="B142" s="13" t="s">
        <v>163</v>
      </c>
      <c r="C142" s="13" t="s">
        <v>0</v>
      </c>
      <c r="D142" s="24">
        <v>60</v>
      </c>
      <c r="E142" s="24"/>
      <c r="F142" s="13">
        <f t="shared" si="2"/>
        <v>0</v>
      </c>
    </row>
    <row r="143" spans="1:6" ht="12.75">
      <c r="A143" s="12">
        <v>140</v>
      </c>
      <c r="B143" s="13" t="s">
        <v>164</v>
      </c>
      <c r="C143" s="13" t="s">
        <v>0</v>
      </c>
      <c r="D143" s="24">
        <v>30</v>
      </c>
      <c r="E143" s="24"/>
      <c r="F143" s="13">
        <f t="shared" si="2"/>
        <v>0</v>
      </c>
    </row>
    <row r="144" spans="1:6" ht="12.75">
      <c r="A144" s="12">
        <v>141</v>
      </c>
      <c r="B144" s="13" t="s">
        <v>165</v>
      </c>
      <c r="C144" s="13" t="s">
        <v>0</v>
      </c>
      <c r="D144" s="24">
        <v>60</v>
      </c>
      <c r="E144" s="24"/>
      <c r="F144" s="13">
        <f t="shared" si="2"/>
        <v>0</v>
      </c>
    </row>
    <row r="145" spans="1:6" ht="12.75">
      <c r="A145" s="12">
        <v>142</v>
      </c>
      <c r="B145" s="13" t="s">
        <v>166</v>
      </c>
      <c r="C145" s="13" t="s">
        <v>0</v>
      </c>
      <c r="D145" s="24">
        <v>20</v>
      </c>
      <c r="E145" s="24"/>
      <c r="F145" s="13">
        <f t="shared" si="2"/>
        <v>0</v>
      </c>
    </row>
    <row r="146" spans="1:6" ht="12.75">
      <c r="A146" s="12">
        <v>143</v>
      </c>
      <c r="B146" s="13" t="s">
        <v>167</v>
      </c>
      <c r="C146" s="13" t="s">
        <v>0</v>
      </c>
      <c r="D146" s="24">
        <v>15</v>
      </c>
      <c r="E146" s="24"/>
      <c r="F146" s="13">
        <f t="shared" si="2"/>
        <v>0</v>
      </c>
    </row>
    <row r="147" spans="1:6" ht="12.75">
      <c r="A147" s="12">
        <v>144</v>
      </c>
      <c r="B147" s="13" t="s">
        <v>168</v>
      </c>
      <c r="C147" s="13" t="s">
        <v>0</v>
      </c>
      <c r="D147" s="24">
        <v>40</v>
      </c>
      <c r="E147" s="24"/>
      <c r="F147" s="13">
        <f t="shared" si="2"/>
        <v>0</v>
      </c>
    </row>
    <row r="148" spans="1:6" ht="12.75">
      <c r="A148" s="12">
        <v>145</v>
      </c>
      <c r="B148" s="13" t="s">
        <v>169</v>
      </c>
      <c r="C148" s="13" t="s">
        <v>0</v>
      </c>
      <c r="D148" s="24">
        <v>50</v>
      </c>
      <c r="E148" s="24"/>
      <c r="F148" s="13">
        <f t="shared" si="2"/>
        <v>0</v>
      </c>
    </row>
    <row r="149" spans="1:6" ht="12.75">
      <c r="A149" s="12">
        <v>146</v>
      </c>
      <c r="B149" s="13" t="s">
        <v>170</v>
      </c>
      <c r="C149" s="13" t="s">
        <v>0</v>
      </c>
      <c r="D149" s="24">
        <v>180</v>
      </c>
      <c r="E149" s="24"/>
      <c r="F149" s="13">
        <f t="shared" si="2"/>
        <v>0</v>
      </c>
    </row>
    <row r="150" spans="1:6" ht="12.75">
      <c r="A150" s="12">
        <v>147</v>
      </c>
      <c r="B150" s="13" t="s">
        <v>171</v>
      </c>
      <c r="C150" s="13" t="s">
        <v>0</v>
      </c>
      <c r="D150" s="24">
        <v>20</v>
      </c>
      <c r="E150" s="24"/>
      <c r="F150" s="13">
        <f t="shared" si="2"/>
        <v>0</v>
      </c>
    </row>
    <row r="151" spans="1:6" ht="12.75">
      <c r="A151" s="12">
        <v>148</v>
      </c>
      <c r="B151" s="13" t="s">
        <v>172</v>
      </c>
      <c r="C151" s="13" t="s">
        <v>0</v>
      </c>
      <c r="D151" s="24">
        <v>20</v>
      </c>
      <c r="E151" s="24"/>
      <c r="F151" s="13">
        <f t="shared" si="2"/>
        <v>0</v>
      </c>
    </row>
    <row r="152" spans="1:6" ht="12.75">
      <c r="A152" s="12">
        <v>149</v>
      </c>
      <c r="B152" s="13" t="s">
        <v>173</v>
      </c>
      <c r="C152" s="13" t="s">
        <v>0</v>
      </c>
      <c r="D152" s="24">
        <v>30</v>
      </c>
      <c r="E152" s="24"/>
      <c r="F152" s="13">
        <f t="shared" si="2"/>
        <v>0</v>
      </c>
    </row>
    <row r="153" spans="1:6" ht="12.75">
      <c r="A153" s="12">
        <v>150</v>
      </c>
      <c r="B153" s="13" t="s">
        <v>174</v>
      </c>
      <c r="C153" s="13" t="s">
        <v>0</v>
      </c>
      <c r="D153" s="24">
        <v>80</v>
      </c>
      <c r="E153" s="24"/>
      <c r="F153" s="13">
        <f t="shared" si="2"/>
        <v>0</v>
      </c>
    </row>
    <row r="154" spans="1:6" ht="12.75">
      <c r="A154" s="12">
        <v>151</v>
      </c>
      <c r="B154" s="13" t="s">
        <v>175</v>
      </c>
      <c r="C154" s="13" t="s">
        <v>0</v>
      </c>
      <c r="D154" s="24">
        <v>50</v>
      </c>
      <c r="E154" s="24"/>
      <c r="F154" s="13">
        <f t="shared" si="2"/>
        <v>0</v>
      </c>
    </row>
    <row r="155" spans="1:6" ht="12.75">
      <c r="A155" s="12">
        <v>152</v>
      </c>
      <c r="B155" s="13" t="s">
        <v>176</v>
      </c>
      <c r="C155" s="13" t="s">
        <v>0</v>
      </c>
      <c r="D155" s="24">
        <v>50</v>
      </c>
      <c r="E155" s="24"/>
      <c r="F155" s="13">
        <f t="shared" si="2"/>
        <v>0</v>
      </c>
    </row>
    <row r="156" spans="1:6" ht="12.75">
      <c r="A156" s="12">
        <v>153</v>
      </c>
      <c r="B156" s="13" t="s">
        <v>177</v>
      </c>
      <c r="C156" s="13" t="s">
        <v>0</v>
      </c>
      <c r="D156" s="24">
        <v>70</v>
      </c>
      <c r="E156" s="24"/>
      <c r="F156" s="13">
        <f t="shared" si="2"/>
        <v>0</v>
      </c>
    </row>
    <row r="157" spans="1:6" ht="12.75">
      <c r="A157" s="12">
        <v>154</v>
      </c>
      <c r="B157" s="13" t="s">
        <v>178</v>
      </c>
      <c r="C157" s="13" t="s">
        <v>0</v>
      </c>
      <c r="D157" s="24">
        <v>70</v>
      </c>
      <c r="E157" s="24"/>
      <c r="F157" s="13">
        <f t="shared" si="2"/>
        <v>0</v>
      </c>
    </row>
    <row r="158" spans="1:6" ht="12.75">
      <c r="A158" s="12">
        <v>155</v>
      </c>
      <c r="B158" s="13" t="s">
        <v>179</v>
      </c>
      <c r="C158" s="13" t="s">
        <v>0</v>
      </c>
      <c r="D158" s="24">
        <v>70</v>
      </c>
      <c r="E158" s="24"/>
      <c r="F158" s="13">
        <f t="shared" si="2"/>
        <v>0</v>
      </c>
    </row>
    <row r="159" spans="1:6" ht="12.75">
      <c r="A159" s="12">
        <v>156</v>
      </c>
      <c r="B159" s="13" t="s">
        <v>180</v>
      </c>
      <c r="C159" s="13" t="s">
        <v>0</v>
      </c>
      <c r="D159" s="24">
        <v>75</v>
      </c>
      <c r="E159" s="24"/>
      <c r="F159" s="13">
        <f t="shared" si="2"/>
        <v>0</v>
      </c>
    </row>
    <row r="160" spans="1:6" ht="12.75">
      <c r="A160" s="12">
        <v>157</v>
      </c>
      <c r="B160" s="13" t="s">
        <v>181</v>
      </c>
      <c r="C160" s="13" t="s">
        <v>0</v>
      </c>
      <c r="D160" s="24">
        <v>60</v>
      </c>
      <c r="E160" s="24"/>
      <c r="F160" s="13">
        <f t="shared" si="2"/>
        <v>0</v>
      </c>
    </row>
    <row r="161" spans="1:6" ht="12.75">
      <c r="A161" s="12">
        <v>158</v>
      </c>
      <c r="B161" s="13" t="s">
        <v>182</v>
      </c>
      <c r="C161" s="13" t="s">
        <v>0</v>
      </c>
      <c r="D161" s="24">
        <v>80</v>
      </c>
      <c r="E161" s="24"/>
      <c r="F161" s="13">
        <f t="shared" si="2"/>
        <v>0</v>
      </c>
    </row>
    <row r="162" spans="1:6" ht="12.75">
      <c r="A162" s="12">
        <v>159</v>
      </c>
      <c r="B162" s="13" t="s">
        <v>183</v>
      </c>
      <c r="C162" s="13" t="s">
        <v>0</v>
      </c>
      <c r="D162" s="24">
        <v>50</v>
      </c>
      <c r="E162" s="24"/>
      <c r="F162" s="13">
        <f t="shared" si="2"/>
        <v>0</v>
      </c>
    </row>
    <row r="163" spans="1:6" ht="12.75">
      <c r="A163" s="12">
        <v>160</v>
      </c>
      <c r="B163" s="13" t="s">
        <v>184</v>
      </c>
      <c r="C163" s="13" t="s">
        <v>0</v>
      </c>
      <c r="D163" s="24">
        <v>100</v>
      </c>
      <c r="E163" s="24"/>
      <c r="F163" s="13">
        <f t="shared" si="2"/>
        <v>0</v>
      </c>
    </row>
    <row r="164" spans="1:6" ht="12.75">
      <c r="A164" s="12">
        <v>161</v>
      </c>
      <c r="B164" s="13" t="s">
        <v>185</v>
      </c>
      <c r="C164" s="13" t="s">
        <v>0</v>
      </c>
      <c r="D164" s="24">
        <v>100</v>
      </c>
      <c r="E164" s="24"/>
      <c r="F164" s="13">
        <f t="shared" si="2"/>
        <v>0</v>
      </c>
    </row>
    <row r="165" spans="1:6" ht="12.75">
      <c r="A165" s="12">
        <v>162</v>
      </c>
      <c r="B165" s="13" t="s">
        <v>186</v>
      </c>
      <c r="C165" s="13" t="s">
        <v>14</v>
      </c>
      <c r="D165" s="24">
        <v>3</v>
      </c>
      <c r="E165" s="24"/>
      <c r="F165" s="13">
        <f t="shared" si="2"/>
        <v>0</v>
      </c>
    </row>
    <row r="166" spans="1:6" ht="12.75">
      <c r="A166" s="12">
        <v>163</v>
      </c>
      <c r="B166" s="13" t="s">
        <v>187</v>
      </c>
      <c r="C166" s="13" t="s">
        <v>0</v>
      </c>
      <c r="D166" s="24">
        <v>30</v>
      </c>
      <c r="E166" s="24"/>
      <c r="F166" s="13">
        <f t="shared" si="2"/>
        <v>0</v>
      </c>
    </row>
    <row r="167" spans="1:6" ht="12.75">
      <c r="A167" s="12">
        <v>164</v>
      </c>
      <c r="B167" s="13" t="s">
        <v>188</v>
      </c>
      <c r="C167" s="13" t="s">
        <v>0</v>
      </c>
      <c r="D167" s="24">
        <v>20</v>
      </c>
      <c r="E167" s="24"/>
      <c r="F167" s="13">
        <f t="shared" si="2"/>
        <v>0</v>
      </c>
    </row>
    <row r="168" spans="1:6" ht="12.75">
      <c r="A168" s="12">
        <v>165</v>
      </c>
      <c r="B168" s="13" t="s">
        <v>189</v>
      </c>
      <c r="C168" s="13" t="s">
        <v>0</v>
      </c>
      <c r="D168" s="24">
        <v>10</v>
      </c>
      <c r="E168" s="24"/>
      <c r="F168" s="13">
        <f t="shared" si="2"/>
        <v>0</v>
      </c>
    </row>
    <row r="169" spans="1:6" ht="12.75">
      <c r="A169" s="12">
        <v>166</v>
      </c>
      <c r="B169" s="13" t="s">
        <v>190</v>
      </c>
      <c r="C169" s="13" t="s">
        <v>0</v>
      </c>
      <c r="D169" s="24">
        <v>15</v>
      </c>
      <c r="E169" s="24"/>
      <c r="F169" s="13">
        <f t="shared" si="2"/>
        <v>0</v>
      </c>
    </row>
    <row r="170" spans="1:6" ht="12.75">
      <c r="A170" s="12">
        <v>167</v>
      </c>
      <c r="B170" s="13" t="s">
        <v>191</v>
      </c>
      <c r="C170" s="13" t="s">
        <v>192</v>
      </c>
      <c r="D170" s="24">
        <v>40</v>
      </c>
      <c r="E170" s="24"/>
      <c r="F170" s="13">
        <f t="shared" si="2"/>
        <v>0</v>
      </c>
    </row>
    <row r="171" spans="1:6" ht="12.75">
      <c r="A171" s="12">
        <v>168</v>
      </c>
      <c r="B171" s="13" t="s">
        <v>193</v>
      </c>
      <c r="C171" s="13" t="s">
        <v>0</v>
      </c>
      <c r="D171" s="24">
        <v>9</v>
      </c>
      <c r="E171" s="24"/>
      <c r="F171" s="13">
        <f t="shared" si="2"/>
        <v>0</v>
      </c>
    </row>
    <row r="172" spans="1:6" ht="12.75">
      <c r="A172" s="12">
        <v>169</v>
      </c>
      <c r="B172" s="13" t="s">
        <v>194</v>
      </c>
      <c r="C172" s="13" t="s">
        <v>0</v>
      </c>
      <c r="D172" s="24">
        <v>70</v>
      </c>
      <c r="E172" s="24"/>
      <c r="F172" s="13">
        <f t="shared" si="2"/>
        <v>0</v>
      </c>
    </row>
    <row r="173" spans="1:6" ht="12.75">
      <c r="A173" s="12">
        <v>170</v>
      </c>
      <c r="B173" s="13" t="s">
        <v>195</v>
      </c>
      <c r="C173" s="13" t="s">
        <v>0</v>
      </c>
      <c r="D173" s="24">
        <v>50</v>
      </c>
      <c r="E173" s="24"/>
      <c r="F173" s="13">
        <f t="shared" si="2"/>
        <v>0</v>
      </c>
    </row>
    <row r="174" spans="1:6" ht="12.75">
      <c r="A174" s="12">
        <v>171</v>
      </c>
      <c r="B174" s="13" t="s">
        <v>196</v>
      </c>
      <c r="C174" s="13" t="s">
        <v>197</v>
      </c>
      <c r="D174" s="24">
        <v>2</v>
      </c>
      <c r="E174" s="24"/>
      <c r="F174" s="13">
        <f t="shared" si="2"/>
        <v>0</v>
      </c>
    </row>
    <row r="175" spans="1:6" ht="12.75">
      <c r="A175" s="12">
        <v>172</v>
      </c>
      <c r="B175" s="13" t="s">
        <v>198</v>
      </c>
      <c r="C175" s="13" t="s">
        <v>0</v>
      </c>
      <c r="D175" s="24">
        <v>50</v>
      </c>
      <c r="E175" s="24"/>
      <c r="F175" s="13">
        <f t="shared" si="2"/>
        <v>0</v>
      </c>
    </row>
    <row r="176" spans="1:6" ht="12.75">
      <c r="A176" s="12">
        <v>173</v>
      </c>
      <c r="B176" s="13" t="s">
        <v>199</v>
      </c>
      <c r="C176" s="13" t="s">
        <v>0</v>
      </c>
      <c r="D176" s="24">
        <v>120</v>
      </c>
      <c r="E176" s="24"/>
      <c r="F176" s="13">
        <f t="shared" si="2"/>
        <v>0</v>
      </c>
    </row>
    <row r="177" spans="1:6" ht="12.75">
      <c r="A177" s="12">
        <v>174</v>
      </c>
      <c r="B177" s="13" t="s">
        <v>200</v>
      </c>
      <c r="C177" s="13" t="s">
        <v>0</v>
      </c>
      <c r="D177" s="24">
        <v>60</v>
      </c>
      <c r="E177" s="24"/>
      <c r="F177" s="13">
        <f t="shared" si="2"/>
        <v>0</v>
      </c>
    </row>
    <row r="178" spans="1:6" ht="12.75">
      <c r="A178" s="12">
        <v>175</v>
      </c>
      <c r="B178" s="13" t="s">
        <v>201</v>
      </c>
      <c r="C178" s="13" t="s">
        <v>0</v>
      </c>
      <c r="D178" s="24">
        <v>40</v>
      </c>
      <c r="E178" s="24"/>
      <c r="F178" s="13">
        <f t="shared" si="2"/>
        <v>0</v>
      </c>
    </row>
    <row r="179" spans="1:6" ht="12.75">
      <c r="A179" s="12">
        <v>176</v>
      </c>
      <c r="B179" s="13" t="s">
        <v>202</v>
      </c>
      <c r="C179" s="13" t="s">
        <v>136</v>
      </c>
      <c r="D179" s="24">
        <v>0.15</v>
      </c>
      <c r="E179" s="24"/>
      <c r="F179" s="13">
        <f t="shared" si="2"/>
        <v>0</v>
      </c>
    </row>
    <row r="180" spans="1:6" ht="12.75">
      <c r="A180" s="12">
        <v>177</v>
      </c>
      <c r="B180" s="13" t="s">
        <v>203</v>
      </c>
      <c r="C180" s="13" t="s">
        <v>0</v>
      </c>
      <c r="D180" s="24">
        <v>30</v>
      </c>
      <c r="E180" s="24"/>
      <c r="F180" s="13">
        <f t="shared" si="2"/>
        <v>0</v>
      </c>
    </row>
    <row r="181" spans="1:6" ht="12.75">
      <c r="A181" s="12">
        <v>178</v>
      </c>
      <c r="B181" s="13" t="s">
        <v>204</v>
      </c>
      <c r="C181" s="13" t="s">
        <v>0</v>
      </c>
      <c r="D181" s="24">
        <v>20</v>
      </c>
      <c r="E181" s="24"/>
      <c r="F181" s="13">
        <f t="shared" si="2"/>
        <v>0</v>
      </c>
    </row>
    <row r="182" spans="1:6" ht="12.75">
      <c r="A182" s="12">
        <v>179</v>
      </c>
      <c r="B182" s="13" t="s">
        <v>205</v>
      </c>
      <c r="C182" s="13" t="s">
        <v>0</v>
      </c>
      <c r="D182" s="24">
        <v>80</v>
      </c>
      <c r="E182" s="24"/>
      <c r="F182" s="13">
        <f t="shared" si="2"/>
        <v>0</v>
      </c>
    </row>
    <row r="183" spans="1:6" ht="12.75">
      <c r="A183" s="12">
        <v>180</v>
      </c>
      <c r="B183" s="13" t="s">
        <v>206</v>
      </c>
      <c r="C183" s="13" t="s">
        <v>0</v>
      </c>
      <c r="D183" s="24">
        <v>110</v>
      </c>
      <c r="E183" s="24"/>
      <c r="F183" s="13">
        <f t="shared" si="2"/>
        <v>0</v>
      </c>
    </row>
    <row r="184" spans="1:6" ht="12.75">
      <c r="A184" s="12">
        <v>181</v>
      </c>
      <c r="B184" s="13" t="s">
        <v>207</v>
      </c>
      <c r="C184" s="13" t="s">
        <v>136</v>
      </c>
      <c r="D184" s="24">
        <v>1.5</v>
      </c>
      <c r="E184" s="24"/>
      <c r="F184" s="13">
        <f t="shared" si="2"/>
        <v>0</v>
      </c>
    </row>
    <row r="185" spans="1:6" ht="12.75">
      <c r="A185" s="12">
        <v>182</v>
      </c>
      <c r="B185" s="13" t="s">
        <v>208</v>
      </c>
      <c r="C185" s="13" t="s">
        <v>136</v>
      </c>
      <c r="D185" s="24">
        <v>1.5</v>
      </c>
      <c r="E185" s="24"/>
      <c r="F185" s="13">
        <f t="shared" si="2"/>
        <v>0</v>
      </c>
    </row>
    <row r="186" spans="1:6" ht="12.75">
      <c r="A186" s="12">
        <v>183</v>
      </c>
      <c r="B186" s="13" t="s">
        <v>209</v>
      </c>
      <c r="C186" s="13" t="s">
        <v>136</v>
      </c>
      <c r="D186" s="24">
        <v>1.5</v>
      </c>
      <c r="E186" s="24"/>
      <c r="F186" s="13">
        <f t="shared" si="2"/>
        <v>0</v>
      </c>
    </row>
    <row r="187" spans="1:6" ht="12.75">
      <c r="A187" s="12">
        <v>184</v>
      </c>
      <c r="B187" s="13" t="s">
        <v>210</v>
      </c>
      <c r="C187" s="13" t="s">
        <v>0</v>
      </c>
      <c r="D187" s="24">
        <v>10</v>
      </c>
      <c r="E187" s="24"/>
      <c r="F187" s="13">
        <f t="shared" si="2"/>
        <v>0</v>
      </c>
    </row>
    <row r="188" spans="1:6" ht="12.75">
      <c r="A188" s="12">
        <v>185</v>
      </c>
      <c r="B188" s="13" t="s">
        <v>211</v>
      </c>
      <c r="C188" s="13" t="s">
        <v>0</v>
      </c>
      <c r="D188" s="24">
        <v>40</v>
      </c>
      <c r="E188" s="24"/>
      <c r="F188" s="13">
        <f t="shared" si="2"/>
        <v>0</v>
      </c>
    </row>
    <row r="189" spans="1:6" ht="12.75">
      <c r="A189" s="12">
        <v>186</v>
      </c>
      <c r="B189" s="13" t="s">
        <v>212</v>
      </c>
      <c r="C189" s="13" t="s">
        <v>0</v>
      </c>
      <c r="D189" s="24">
        <v>100</v>
      </c>
      <c r="E189" s="24"/>
      <c r="F189" s="13">
        <f t="shared" si="2"/>
        <v>0</v>
      </c>
    </row>
    <row r="190" spans="1:6" ht="12.75">
      <c r="A190" s="12">
        <v>187</v>
      </c>
      <c r="B190" s="13" t="s">
        <v>213</v>
      </c>
      <c r="C190" s="13" t="s">
        <v>0</v>
      </c>
      <c r="D190" s="24">
        <v>40</v>
      </c>
      <c r="E190" s="24"/>
      <c r="F190" s="13">
        <f t="shared" si="2"/>
        <v>0</v>
      </c>
    </row>
    <row r="191" spans="1:6" ht="12.75">
      <c r="A191" s="12">
        <v>188</v>
      </c>
      <c r="B191" s="13" t="s">
        <v>214</v>
      </c>
      <c r="C191" s="13" t="s">
        <v>0</v>
      </c>
      <c r="D191" s="24">
        <v>35</v>
      </c>
      <c r="E191" s="24"/>
      <c r="F191" s="13">
        <f t="shared" si="2"/>
        <v>0</v>
      </c>
    </row>
    <row r="192" spans="1:6" ht="12.75">
      <c r="A192" s="12">
        <v>189</v>
      </c>
      <c r="B192" s="13" t="s">
        <v>215</v>
      </c>
      <c r="C192" s="13" t="s">
        <v>0</v>
      </c>
      <c r="D192" s="24">
        <v>40</v>
      </c>
      <c r="E192" s="24"/>
      <c r="F192" s="13">
        <f t="shared" si="2"/>
        <v>0</v>
      </c>
    </row>
    <row r="193" spans="1:6" ht="12.75">
      <c r="A193" s="12">
        <v>190</v>
      </c>
      <c r="B193" s="13" t="s">
        <v>216</v>
      </c>
      <c r="C193" s="13" t="s">
        <v>0</v>
      </c>
      <c r="D193" s="24">
        <v>30</v>
      </c>
      <c r="E193" s="24"/>
      <c r="F193" s="13">
        <f aca="true" t="shared" si="3" ref="F193:F198">D193*E193</f>
        <v>0</v>
      </c>
    </row>
    <row r="194" spans="1:6" ht="12.75">
      <c r="A194" s="12">
        <v>191</v>
      </c>
      <c r="B194" s="13" t="s">
        <v>217</v>
      </c>
      <c r="C194" s="13" t="s">
        <v>0</v>
      </c>
      <c r="D194" s="24">
        <v>40</v>
      </c>
      <c r="E194" s="24"/>
      <c r="F194" s="13">
        <f t="shared" si="3"/>
        <v>0</v>
      </c>
    </row>
    <row r="195" spans="1:6" ht="12.75">
      <c r="A195" s="12">
        <v>192</v>
      </c>
      <c r="B195" s="13" t="s">
        <v>218</v>
      </c>
      <c r="C195" s="13" t="s">
        <v>0</v>
      </c>
      <c r="D195" s="24">
        <v>40</v>
      </c>
      <c r="E195" s="24"/>
      <c r="F195" s="13">
        <f t="shared" si="3"/>
        <v>0</v>
      </c>
    </row>
    <row r="196" spans="1:6" ht="12.75">
      <c r="A196" s="12">
        <v>193</v>
      </c>
      <c r="B196" s="13" t="s">
        <v>219</v>
      </c>
      <c r="C196" s="13" t="s">
        <v>0</v>
      </c>
      <c r="D196" s="24">
        <v>15</v>
      </c>
      <c r="E196" s="24"/>
      <c r="F196" s="13">
        <f t="shared" si="3"/>
        <v>0</v>
      </c>
    </row>
    <row r="197" spans="1:6" ht="12.75">
      <c r="A197" s="12">
        <v>194</v>
      </c>
      <c r="B197" s="13" t="s">
        <v>220</v>
      </c>
      <c r="C197" s="13" t="s">
        <v>0</v>
      </c>
      <c r="D197" s="24">
        <v>50</v>
      </c>
      <c r="E197" s="24"/>
      <c r="F197" s="13">
        <f t="shared" si="3"/>
        <v>0</v>
      </c>
    </row>
    <row r="198" spans="1:6" ht="12.75">
      <c r="A198" s="12">
        <v>195</v>
      </c>
      <c r="B198" s="13" t="s">
        <v>221</v>
      </c>
      <c r="C198" s="13"/>
      <c r="D198" s="24"/>
      <c r="E198" s="24"/>
      <c r="F198" s="13">
        <f t="shared" si="3"/>
        <v>0</v>
      </c>
    </row>
    <row r="199" spans="1:6" ht="12.75">
      <c r="A199" s="12" t="s">
        <v>115</v>
      </c>
      <c r="B199" s="13"/>
      <c r="C199" s="13"/>
      <c r="D199" s="13">
        <f>SUM(D4:D198)</f>
        <v>11220.15</v>
      </c>
      <c r="E199" s="13">
        <f>SUM(E4:E198)</f>
        <v>0.1</v>
      </c>
      <c r="F199" s="13">
        <f>SUM(F4:F198)</f>
        <v>5</v>
      </c>
    </row>
  </sheetData>
  <sheetProtection password="EA19" sheet="1" objects="1" scenarios="1"/>
  <mergeCells count="4">
    <mergeCell ref="A1:F1"/>
    <mergeCell ref="A2:D2"/>
    <mergeCell ref="E2:F2"/>
    <mergeCell ref="H1:K2"/>
  </mergeCells>
  <dataValidations count="1">
    <dataValidation type="decimal" allowBlank="1" showInputMessage="1" showErrorMessage="1" promptTitle="Введення  продукту у вимірі" prompt="Введіть кількість продукту у відповідному вимірі - дійсне число, наприклад: 0,1 або 15" errorTitle="Помилка введення числа" error="Введіть кількість продукту у відповідному вимірі - дійсне число, наприклад: 0,1 або 15" sqref="E4:E198">
      <formula1>0</formula1>
      <formula2>1000000</formula2>
    </dataValidation>
  </dataValidations>
  <hyperlinks>
    <hyperlink ref="H1:K2" location="Навігатор!A1" display="Навігатор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9"/>
  <sheetViews>
    <sheetView zoomScale="79" zoomScaleNormal="79" workbookViewId="0" topLeftCell="A1">
      <selection activeCell="J23" sqref="J23"/>
    </sheetView>
  </sheetViews>
  <sheetFormatPr defaultColWidth="9.00390625" defaultRowHeight="12.75"/>
  <cols>
    <col min="1" max="1" width="5.25390625" style="2" customWidth="1"/>
    <col min="2" max="2" width="6.625" style="2" customWidth="1"/>
    <col min="3" max="3" width="24.25390625" style="2" customWidth="1"/>
    <col min="4" max="22" width="6.125" style="2" customWidth="1"/>
    <col min="23" max="16384" width="9.125" style="2" customWidth="1"/>
  </cols>
  <sheetData>
    <row r="1" spans="1:2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19" ht="12.75">
      <c r="B2" s="63" t="str">
        <f>Особиста!A3</f>
        <v>пп. Мюллер Иосиф Адимович-2</v>
      </c>
      <c r="C2" s="64"/>
      <c r="D2" s="64"/>
      <c r="E2" s="64"/>
      <c r="F2" s="64"/>
      <c r="G2" s="64"/>
      <c r="H2" s="65"/>
      <c r="P2" s="75" t="s">
        <v>283</v>
      </c>
      <c r="Q2" s="76"/>
      <c r="R2" s="76"/>
      <c r="S2" s="77"/>
    </row>
    <row r="3" spans="2:19" ht="12.75">
      <c r="B3" s="63" t="str">
        <f>Особиста!A5</f>
        <v>Підприємство Кафе-бар "Global"</v>
      </c>
      <c r="C3" s="64"/>
      <c r="D3" s="64"/>
      <c r="E3" s="64"/>
      <c r="F3" s="64"/>
      <c r="G3" s="64"/>
      <c r="H3" s="65"/>
      <c r="P3" s="78"/>
      <c r="Q3" s="79"/>
      <c r="R3" s="79"/>
      <c r="S3" s="80"/>
    </row>
    <row r="4" spans="3:5" ht="12.75">
      <c r="C4" s="3"/>
      <c r="D4" s="3"/>
      <c r="E4" s="3"/>
    </row>
    <row r="5" spans="2:21" ht="15.75">
      <c r="B5" s="67" t="s">
        <v>103</v>
      </c>
      <c r="C5" s="67"/>
      <c r="D5" s="67"/>
      <c r="E5" s="67"/>
      <c r="F5" s="68">
        <v>105</v>
      </c>
      <c r="G5" s="68"/>
      <c r="H5" s="68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7" spans="2:20" ht="18">
      <c r="B7" s="66" t="s">
        <v>120</v>
      </c>
      <c r="C7" s="66"/>
      <c r="D7" s="83" t="s">
        <v>104</v>
      </c>
      <c r="E7" s="84"/>
      <c r="F7" s="84"/>
      <c r="G7" s="84"/>
      <c r="H7" s="84"/>
      <c r="J7" s="66" t="s">
        <v>121</v>
      </c>
      <c r="K7" s="66"/>
      <c r="L7" s="66"/>
      <c r="M7" s="66"/>
      <c r="N7" s="66"/>
      <c r="O7" s="62">
        <v>102</v>
      </c>
      <c r="P7" s="62"/>
      <c r="Q7" s="62"/>
      <c r="R7" s="15"/>
      <c r="S7" s="15"/>
      <c r="T7" s="15"/>
    </row>
    <row r="8" spans="2:20" ht="18">
      <c r="B8" s="17"/>
      <c r="C8" s="17"/>
      <c r="D8" s="18"/>
      <c r="E8" s="19"/>
      <c r="F8" s="19"/>
      <c r="G8" s="19"/>
      <c r="H8" s="19"/>
      <c r="J8" s="17"/>
      <c r="K8" s="17"/>
      <c r="L8" s="17"/>
      <c r="M8" s="17"/>
      <c r="N8" s="17"/>
      <c r="O8" s="20"/>
      <c r="P8" s="20"/>
      <c r="Q8" s="20"/>
      <c r="R8" s="15"/>
      <c r="S8" s="15"/>
      <c r="T8" s="15"/>
    </row>
    <row r="9" spans="1:21" ht="15.75">
      <c r="A9" s="81" t="s">
        <v>119</v>
      </c>
      <c r="B9" s="81"/>
      <c r="C9" s="81"/>
      <c r="D9" s="69" t="s">
        <v>289</v>
      </c>
      <c r="E9" s="69"/>
      <c r="F9" s="69"/>
      <c r="G9" s="69" t="s">
        <v>290</v>
      </c>
      <c r="H9" s="69"/>
      <c r="I9" s="69"/>
      <c r="J9" s="69" t="s">
        <v>291</v>
      </c>
      <c r="K9" s="69"/>
      <c r="L9" s="69"/>
      <c r="M9" s="69" t="s">
        <v>292</v>
      </c>
      <c r="N9" s="69"/>
      <c r="O9" s="69"/>
      <c r="P9" s="69"/>
      <c r="Q9" s="69"/>
      <c r="R9" s="69"/>
      <c r="S9" s="69"/>
      <c r="T9" s="69"/>
      <c r="U9" s="69"/>
    </row>
    <row r="10" spans="1:21" ht="12.75" customHeight="1">
      <c r="A10" s="81"/>
      <c r="B10" s="81"/>
      <c r="C10" s="81"/>
      <c r="D10" s="56" t="s">
        <v>122</v>
      </c>
      <c r="E10" s="57"/>
      <c r="F10" s="21">
        <v>102</v>
      </c>
      <c r="G10" s="56" t="s">
        <v>122</v>
      </c>
      <c r="H10" s="57"/>
      <c r="I10" s="21">
        <v>103</v>
      </c>
      <c r="J10" s="56" t="s">
        <v>122</v>
      </c>
      <c r="K10" s="57"/>
      <c r="L10" s="21">
        <v>104</v>
      </c>
      <c r="M10" s="56" t="s">
        <v>122</v>
      </c>
      <c r="N10" s="57"/>
      <c r="O10" s="21">
        <v>105</v>
      </c>
      <c r="P10" s="56" t="s">
        <v>122</v>
      </c>
      <c r="Q10" s="57"/>
      <c r="R10" s="21">
        <v>1</v>
      </c>
      <c r="S10" s="56" t="s">
        <v>122</v>
      </c>
      <c r="T10" s="57"/>
      <c r="U10" s="21">
        <v>1</v>
      </c>
    </row>
    <row r="11" spans="1:21" ht="16.5" customHeight="1">
      <c r="A11" s="82"/>
      <c r="B11" s="82"/>
      <c r="C11" s="82"/>
      <c r="D11" s="58">
        <v>40179</v>
      </c>
      <c r="E11" s="59"/>
      <c r="F11" s="60"/>
      <c r="G11" s="58">
        <v>40179</v>
      </c>
      <c r="H11" s="59"/>
      <c r="I11" s="60"/>
      <c r="J11" s="58">
        <v>40179</v>
      </c>
      <c r="K11" s="59"/>
      <c r="L11" s="60"/>
      <c r="M11" s="58">
        <v>40179</v>
      </c>
      <c r="N11" s="59"/>
      <c r="O11" s="60"/>
      <c r="P11" s="58">
        <v>40179</v>
      </c>
      <c r="Q11" s="59"/>
      <c r="R11" s="60"/>
      <c r="S11" s="58">
        <v>40179</v>
      </c>
      <c r="T11" s="59"/>
      <c r="U11" s="60"/>
    </row>
    <row r="12" spans="1:21" ht="12.75">
      <c r="A12" s="14" t="s">
        <v>117</v>
      </c>
      <c r="B12" s="7" t="s">
        <v>116</v>
      </c>
      <c r="C12" s="8" t="s">
        <v>105</v>
      </c>
      <c r="D12" s="8" t="s">
        <v>106</v>
      </c>
      <c r="E12" s="8" t="s">
        <v>107</v>
      </c>
      <c r="F12" s="8" t="s">
        <v>108</v>
      </c>
      <c r="G12" s="8" t="s">
        <v>106</v>
      </c>
      <c r="H12" s="8" t="s">
        <v>107</v>
      </c>
      <c r="I12" s="8" t="s">
        <v>108</v>
      </c>
      <c r="J12" s="8" t="s">
        <v>106</v>
      </c>
      <c r="K12" s="8" t="s">
        <v>107</v>
      </c>
      <c r="L12" s="8" t="s">
        <v>108</v>
      </c>
      <c r="M12" s="8" t="s">
        <v>106</v>
      </c>
      <c r="N12" s="8" t="s">
        <v>107</v>
      </c>
      <c r="O12" s="8" t="s">
        <v>108</v>
      </c>
      <c r="P12" s="8" t="s">
        <v>106</v>
      </c>
      <c r="Q12" s="8" t="s">
        <v>107</v>
      </c>
      <c r="R12" s="8" t="s">
        <v>108</v>
      </c>
      <c r="S12" s="8" t="s">
        <v>106</v>
      </c>
      <c r="T12" s="8" t="s">
        <v>107</v>
      </c>
      <c r="U12" s="8" t="s">
        <v>108</v>
      </c>
    </row>
    <row r="13" spans="1:21" ht="12.75">
      <c r="A13" s="26"/>
      <c r="B13" s="26"/>
      <c r="C13" s="9">
        <f>IF(B13="","",LOOKUP(B13,Продукти!$A$4:$A$198,Продукти!$B$4:$B$198))</f>
      </c>
      <c r="D13" s="22"/>
      <c r="E13" s="5">
        <f>IF(B13=0,0,LOOKUP(B13,Продукти!$A$4:$A$197,Продукти!$D$4:$D$197))</f>
        <v>0</v>
      </c>
      <c r="F13" s="6">
        <f aca="true" t="shared" si="0" ref="F13:F27">D13*E13</f>
        <v>0</v>
      </c>
      <c r="G13" s="22"/>
      <c r="H13" s="6">
        <f>IF(G13=0,0,E13)</f>
        <v>0</v>
      </c>
      <c r="I13" s="6">
        <f aca="true" t="shared" si="1" ref="I13:I27">G13*H13</f>
        <v>0</v>
      </c>
      <c r="J13" s="22"/>
      <c r="K13" s="6">
        <f>IF(J13=0,0,E13)</f>
        <v>0</v>
      </c>
      <c r="L13" s="6">
        <f aca="true" t="shared" si="2" ref="L13:L27">J13*K13</f>
        <v>0</v>
      </c>
      <c r="M13" s="22"/>
      <c r="N13" s="6">
        <f>IF(M13=0,0,E13)</f>
        <v>0</v>
      </c>
      <c r="O13" s="6">
        <f>M13*N13</f>
        <v>0</v>
      </c>
      <c r="P13" s="22"/>
      <c r="Q13" s="6">
        <f>IF(P13=0,0,H13)</f>
        <v>0</v>
      </c>
      <c r="R13" s="6">
        <f>P13*Q13</f>
        <v>0</v>
      </c>
      <c r="S13" s="22"/>
      <c r="T13" s="6">
        <f>IF(S13=0,0,E13)</f>
        <v>0</v>
      </c>
      <c r="U13" s="6">
        <f>S13*T13</f>
        <v>0</v>
      </c>
    </row>
    <row r="14" spans="1:21" ht="12.75">
      <c r="A14" s="26">
        <v>1</v>
      </c>
      <c r="B14" s="26">
        <v>45</v>
      </c>
      <c r="C14" s="9" t="str">
        <f>IF(B14="","",LOOKUP(B14,Продукти!$A$4:$A$198,Продукти!$B$4:$B$198))</f>
        <v>Капуста квашена</v>
      </c>
      <c r="D14" s="22">
        <v>5</v>
      </c>
      <c r="E14" s="5">
        <f>IF(B14=0,0,LOOKUP(B14,Продукти!$A$4:$A$1000,Продукти!$D$4:$D$1000))</f>
        <v>20</v>
      </c>
      <c r="F14" s="6">
        <f t="shared" si="0"/>
        <v>100</v>
      </c>
      <c r="G14" s="22">
        <v>2</v>
      </c>
      <c r="H14" s="6">
        <f>IF(G14=0,0,E14)</f>
        <v>20</v>
      </c>
      <c r="I14" s="6">
        <f t="shared" si="1"/>
        <v>40</v>
      </c>
      <c r="J14" s="22">
        <v>5</v>
      </c>
      <c r="K14" s="6">
        <f aca="true" t="shared" si="3" ref="K14:K27">IF(J14=0,0,E14)</f>
        <v>20</v>
      </c>
      <c r="L14" s="6">
        <f t="shared" si="2"/>
        <v>100</v>
      </c>
      <c r="M14" s="22"/>
      <c r="N14" s="6">
        <f aca="true" t="shared" si="4" ref="N14:N27">IF(M14=0,0,E14)</f>
        <v>0</v>
      </c>
      <c r="O14" s="6">
        <f aca="true" t="shared" si="5" ref="O14:O27">M14*N14</f>
        <v>0</v>
      </c>
      <c r="P14" s="22"/>
      <c r="Q14" s="6">
        <f aca="true" t="shared" si="6" ref="Q14:Q27">N14</f>
        <v>0</v>
      </c>
      <c r="R14" s="6">
        <f aca="true" t="shared" si="7" ref="R14:R27">P14*Q14</f>
        <v>0</v>
      </c>
      <c r="S14" s="22"/>
      <c r="T14" s="6">
        <f aca="true" t="shared" si="8" ref="T14:T27">Q14</f>
        <v>0</v>
      </c>
      <c r="U14" s="6">
        <f aca="true" t="shared" si="9" ref="U14:U27">S14*T14</f>
        <v>0</v>
      </c>
    </row>
    <row r="15" spans="1:21" ht="12.75">
      <c r="A15" s="26">
        <v>2</v>
      </c>
      <c r="B15" s="26">
        <v>194</v>
      </c>
      <c r="C15" s="9" t="str">
        <f>IF(B15="","",LOOKUP(B15,Продукти!$A$4:$A$198,Продукти!$B$4:$B$198))</f>
        <v>Гречка варена</v>
      </c>
      <c r="D15" s="22">
        <v>0.5</v>
      </c>
      <c r="E15" s="5">
        <f>IF(B15=0,0,LOOKUP(B15,Продукти!$A$4:$A$1000,Продукти!$D$4:$D$1000))</f>
        <v>50</v>
      </c>
      <c r="F15" s="6">
        <f t="shared" si="0"/>
        <v>25</v>
      </c>
      <c r="G15" s="22">
        <v>5</v>
      </c>
      <c r="H15" s="6">
        <f aca="true" t="shared" si="10" ref="H15:H27">IF(G15=0,0,E15)</f>
        <v>50</v>
      </c>
      <c r="I15" s="6">
        <f t="shared" si="1"/>
        <v>250</v>
      </c>
      <c r="J15" s="22">
        <v>6</v>
      </c>
      <c r="K15" s="6">
        <f t="shared" si="3"/>
        <v>50</v>
      </c>
      <c r="L15" s="6">
        <f t="shared" si="2"/>
        <v>300</v>
      </c>
      <c r="M15" s="22"/>
      <c r="N15" s="6">
        <f t="shared" si="4"/>
        <v>0</v>
      </c>
      <c r="O15" s="6">
        <f t="shared" si="5"/>
        <v>0</v>
      </c>
      <c r="P15" s="22"/>
      <c r="Q15" s="6">
        <f t="shared" si="6"/>
        <v>0</v>
      </c>
      <c r="R15" s="6">
        <f t="shared" si="7"/>
        <v>0</v>
      </c>
      <c r="S15" s="22"/>
      <c r="T15" s="6">
        <f t="shared" si="8"/>
        <v>0</v>
      </c>
      <c r="U15" s="6">
        <f t="shared" si="9"/>
        <v>0</v>
      </c>
    </row>
    <row r="16" spans="1:21" ht="12.75">
      <c r="A16" s="26">
        <v>3</v>
      </c>
      <c r="B16" s="26">
        <v>56</v>
      </c>
      <c r="C16" s="9" t="str">
        <f>IF(B16="","",LOOKUP(B16,Продукти!$A$4:$A$198,Продукти!$B$4:$B$198))</f>
        <v>Ковбаски Баварськи</v>
      </c>
      <c r="D16" s="22">
        <v>1</v>
      </c>
      <c r="E16" s="5">
        <f>IF(B16=0,0,LOOKUP(B16,Продукти!$A$4:$A$1000,Продукти!$D$4:$D$1000))</f>
        <v>80</v>
      </c>
      <c r="F16" s="6">
        <f t="shared" si="0"/>
        <v>80</v>
      </c>
      <c r="G16" s="22"/>
      <c r="H16" s="6">
        <f t="shared" si="10"/>
        <v>0</v>
      </c>
      <c r="I16" s="6">
        <f t="shared" si="1"/>
        <v>0</v>
      </c>
      <c r="J16" s="22">
        <v>6</v>
      </c>
      <c r="K16" s="6">
        <f t="shared" si="3"/>
        <v>80</v>
      </c>
      <c r="L16" s="6">
        <f t="shared" si="2"/>
        <v>480</v>
      </c>
      <c r="M16" s="22"/>
      <c r="N16" s="6">
        <f t="shared" si="4"/>
        <v>0</v>
      </c>
      <c r="O16" s="6">
        <f t="shared" si="5"/>
        <v>0</v>
      </c>
      <c r="P16" s="22"/>
      <c r="Q16" s="6">
        <f t="shared" si="6"/>
        <v>0</v>
      </c>
      <c r="R16" s="6">
        <f t="shared" si="7"/>
        <v>0</v>
      </c>
      <c r="S16" s="22"/>
      <c r="T16" s="6">
        <f t="shared" si="8"/>
        <v>0</v>
      </c>
      <c r="U16" s="6">
        <f t="shared" si="9"/>
        <v>0</v>
      </c>
    </row>
    <row r="17" spans="1:21" ht="12.75">
      <c r="A17" s="26">
        <v>4</v>
      </c>
      <c r="B17" s="26">
        <v>57</v>
      </c>
      <c r="C17" s="9" t="str">
        <f>IF(B17="","",LOOKUP(B17,Продукти!$A$4:$A$198,Продукти!$B$4:$B$198))</f>
        <v>Ковбаски гріль</v>
      </c>
      <c r="D17" s="22">
        <v>1</v>
      </c>
      <c r="E17" s="5">
        <f>IF(B17=0,0,LOOKUP(B17,Продукти!$A$4:$A$1000,Продукти!$D$4:$D$1000))</f>
        <v>60</v>
      </c>
      <c r="F17" s="6">
        <f t="shared" si="0"/>
        <v>60</v>
      </c>
      <c r="G17" s="22"/>
      <c r="H17" s="6">
        <f t="shared" si="10"/>
        <v>0</v>
      </c>
      <c r="I17" s="6">
        <f t="shared" si="1"/>
        <v>0</v>
      </c>
      <c r="J17" s="22">
        <v>7</v>
      </c>
      <c r="K17" s="6">
        <f t="shared" si="3"/>
        <v>60</v>
      </c>
      <c r="L17" s="6">
        <f t="shared" si="2"/>
        <v>420</v>
      </c>
      <c r="M17" s="22"/>
      <c r="N17" s="6">
        <f t="shared" si="4"/>
        <v>0</v>
      </c>
      <c r="O17" s="6">
        <f t="shared" si="5"/>
        <v>0</v>
      </c>
      <c r="P17" s="22"/>
      <c r="Q17" s="6">
        <f t="shared" si="6"/>
        <v>0</v>
      </c>
      <c r="R17" s="6">
        <f t="shared" si="7"/>
        <v>0</v>
      </c>
      <c r="S17" s="22"/>
      <c r="T17" s="6">
        <f t="shared" si="8"/>
        <v>0</v>
      </c>
      <c r="U17" s="6">
        <f t="shared" si="9"/>
        <v>0</v>
      </c>
    </row>
    <row r="18" spans="1:21" ht="12.75">
      <c r="A18" s="26">
        <v>5</v>
      </c>
      <c r="B18" s="26">
        <v>58</v>
      </c>
      <c r="C18" s="9" t="str">
        <f>IF(B18="","",LOOKUP(B18,Продукти!$A$4:$A$198,Продукти!$B$4:$B$198))</f>
        <v>Ковбаски до пива</v>
      </c>
      <c r="D18" s="22">
        <v>1</v>
      </c>
      <c r="E18" s="5">
        <f>IF(B18=0,0,LOOKUP(B18,Продукти!$A$4:$A$1000,Продукти!$D$4:$D$1000))</f>
        <v>60</v>
      </c>
      <c r="F18" s="6">
        <f t="shared" si="0"/>
        <v>60</v>
      </c>
      <c r="G18" s="22"/>
      <c r="H18" s="6">
        <f t="shared" si="10"/>
        <v>0</v>
      </c>
      <c r="I18" s="6">
        <f t="shared" si="1"/>
        <v>0</v>
      </c>
      <c r="J18" s="22">
        <v>8</v>
      </c>
      <c r="K18" s="6">
        <f t="shared" si="3"/>
        <v>60</v>
      </c>
      <c r="L18" s="6">
        <f t="shared" si="2"/>
        <v>480</v>
      </c>
      <c r="M18" s="22"/>
      <c r="N18" s="6">
        <f t="shared" si="4"/>
        <v>0</v>
      </c>
      <c r="O18" s="6">
        <f t="shared" si="5"/>
        <v>0</v>
      </c>
      <c r="P18" s="22"/>
      <c r="Q18" s="6">
        <f t="shared" si="6"/>
        <v>0</v>
      </c>
      <c r="R18" s="6">
        <f t="shared" si="7"/>
        <v>0</v>
      </c>
      <c r="S18" s="22"/>
      <c r="T18" s="6">
        <f t="shared" si="8"/>
        <v>0</v>
      </c>
      <c r="U18" s="6">
        <f t="shared" si="9"/>
        <v>0</v>
      </c>
    </row>
    <row r="19" spans="1:21" ht="12.75">
      <c r="A19" s="26">
        <v>6</v>
      </c>
      <c r="B19" s="26">
        <v>193</v>
      </c>
      <c r="C19" s="9" t="str">
        <f>IF(B19="","",LOOKUP(B19,Продукти!$A$4:$A$198,Продукти!$B$4:$B$198))</f>
        <v>Гречка крупа</v>
      </c>
      <c r="D19" s="22">
        <v>1</v>
      </c>
      <c r="E19" s="5">
        <f>IF(B19=0,0,LOOKUP(B19,Продукти!$A$4:$A$1000,Продукти!$D$4:$D$1000))</f>
        <v>15</v>
      </c>
      <c r="F19" s="6">
        <f t="shared" si="0"/>
        <v>15</v>
      </c>
      <c r="G19" s="22">
        <v>5</v>
      </c>
      <c r="H19" s="6">
        <f t="shared" si="10"/>
        <v>15</v>
      </c>
      <c r="I19" s="6">
        <f t="shared" si="1"/>
        <v>75</v>
      </c>
      <c r="J19" s="22">
        <v>9</v>
      </c>
      <c r="K19" s="6">
        <f t="shared" si="3"/>
        <v>15</v>
      </c>
      <c r="L19" s="6">
        <f t="shared" si="2"/>
        <v>135</v>
      </c>
      <c r="M19" s="22"/>
      <c r="N19" s="6">
        <f t="shared" si="4"/>
        <v>0</v>
      </c>
      <c r="O19" s="6">
        <f t="shared" si="5"/>
        <v>0</v>
      </c>
      <c r="P19" s="22"/>
      <c r="Q19" s="6">
        <f t="shared" si="6"/>
        <v>0</v>
      </c>
      <c r="R19" s="6">
        <f t="shared" si="7"/>
        <v>0</v>
      </c>
      <c r="S19" s="22"/>
      <c r="T19" s="6">
        <f t="shared" si="8"/>
        <v>0</v>
      </c>
      <c r="U19" s="6">
        <f t="shared" si="9"/>
        <v>0</v>
      </c>
    </row>
    <row r="20" spans="1:21" ht="12.75">
      <c r="A20" s="26">
        <v>7</v>
      </c>
      <c r="B20" s="26">
        <v>156</v>
      </c>
      <c r="C20" s="9" t="str">
        <f>IF(B20="","",LOOKUP(B20,Продукти!$A$4:$A$198,Продукти!$B$4:$B$198))</f>
        <v>Фрікадельки</v>
      </c>
      <c r="D20" s="22">
        <v>4</v>
      </c>
      <c r="E20" s="5">
        <f>IF(B20=0,0,LOOKUP(B20,Продукти!$A$4:$A$1000,Продукти!$D$4:$D$1000))</f>
        <v>75</v>
      </c>
      <c r="F20" s="6">
        <f t="shared" si="0"/>
        <v>300</v>
      </c>
      <c r="G20" s="22"/>
      <c r="H20" s="6">
        <f t="shared" si="10"/>
        <v>0</v>
      </c>
      <c r="I20" s="6">
        <f t="shared" si="1"/>
        <v>0</v>
      </c>
      <c r="J20" s="22"/>
      <c r="K20" s="6">
        <f t="shared" si="3"/>
        <v>0</v>
      </c>
      <c r="L20" s="6">
        <f t="shared" si="2"/>
        <v>0</v>
      </c>
      <c r="M20" s="22"/>
      <c r="N20" s="6">
        <f t="shared" si="4"/>
        <v>0</v>
      </c>
      <c r="O20" s="6">
        <f t="shared" si="5"/>
        <v>0</v>
      </c>
      <c r="P20" s="22"/>
      <c r="Q20" s="6">
        <f t="shared" si="6"/>
        <v>0</v>
      </c>
      <c r="R20" s="6">
        <f t="shared" si="7"/>
        <v>0</v>
      </c>
      <c r="S20" s="22"/>
      <c r="T20" s="6">
        <f t="shared" si="8"/>
        <v>0</v>
      </c>
      <c r="U20" s="6">
        <f t="shared" si="9"/>
        <v>0</v>
      </c>
    </row>
    <row r="21" spans="1:21" ht="12.75">
      <c r="A21" s="26"/>
      <c r="B21" s="26"/>
      <c r="C21" s="9">
        <f>IF(B21="","",LOOKUP(B21,Продукти!$A$4:$A$198,Продукти!$B$4:$B$198))</f>
      </c>
      <c r="D21" s="22"/>
      <c r="E21" s="5">
        <f>IF(B21=0,0,LOOKUP(B21,Продукти!$A$4:$A$1000,Продукти!$D$4:$D$1000))</f>
        <v>0</v>
      </c>
      <c r="F21" s="6">
        <f t="shared" si="0"/>
        <v>0</v>
      </c>
      <c r="G21" s="22"/>
      <c r="H21" s="6">
        <f t="shared" si="10"/>
        <v>0</v>
      </c>
      <c r="I21" s="6">
        <f t="shared" si="1"/>
        <v>0</v>
      </c>
      <c r="J21" s="22"/>
      <c r="K21" s="6">
        <f t="shared" si="3"/>
        <v>0</v>
      </c>
      <c r="L21" s="6">
        <f t="shared" si="2"/>
        <v>0</v>
      </c>
      <c r="M21" s="22"/>
      <c r="N21" s="6">
        <f t="shared" si="4"/>
        <v>0</v>
      </c>
      <c r="O21" s="6">
        <f t="shared" si="5"/>
        <v>0</v>
      </c>
      <c r="P21" s="22"/>
      <c r="Q21" s="6">
        <f t="shared" si="6"/>
        <v>0</v>
      </c>
      <c r="R21" s="6">
        <f t="shared" si="7"/>
        <v>0</v>
      </c>
      <c r="S21" s="22"/>
      <c r="T21" s="6">
        <f t="shared" si="8"/>
        <v>0</v>
      </c>
      <c r="U21" s="6">
        <f t="shared" si="9"/>
        <v>0</v>
      </c>
    </row>
    <row r="22" spans="1:21" ht="12.75">
      <c r="A22" s="26"/>
      <c r="B22" s="26"/>
      <c r="C22" s="9">
        <f>IF(B22="","",LOOKUP(B22,Продукти!$A$4:$A$198,Продукти!$B$4:$B$198))</f>
      </c>
      <c r="D22" s="22"/>
      <c r="E22" s="5">
        <f>IF(B22=0,0,LOOKUP(B22,Продукти!$A$4:$A$1000,Продукти!$D$4:$D$1000))</f>
        <v>0</v>
      </c>
      <c r="F22" s="6">
        <f t="shared" si="0"/>
        <v>0</v>
      </c>
      <c r="G22" s="22"/>
      <c r="H22" s="6">
        <f t="shared" si="10"/>
        <v>0</v>
      </c>
      <c r="I22" s="6">
        <f t="shared" si="1"/>
        <v>0</v>
      </c>
      <c r="J22" s="22"/>
      <c r="K22" s="6">
        <f t="shared" si="3"/>
        <v>0</v>
      </c>
      <c r="L22" s="6">
        <f t="shared" si="2"/>
        <v>0</v>
      </c>
      <c r="M22" s="22"/>
      <c r="N22" s="6">
        <f t="shared" si="4"/>
        <v>0</v>
      </c>
      <c r="O22" s="6">
        <f t="shared" si="5"/>
        <v>0</v>
      </c>
      <c r="P22" s="22"/>
      <c r="Q22" s="6">
        <f t="shared" si="6"/>
        <v>0</v>
      </c>
      <c r="R22" s="6">
        <f t="shared" si="7"/>
        <v>0</v>
      </c>
      <c r="S22" s="22"/>
      <c r="T22" s="6">
        <f t="shared" si="8"/>
        <v>0</v>
      </c>
      <c r="U22" s="6">
        <f t="shared" si="9"/>
        <v>0</v>
      </c>
    </row>
    <row r="23" spans="1:21" ht="12.75">
      <c r="A23" s="26"/>
      <c r="B23" s="26"/>
      <c r="C23" s="9">
        <f>IF(B23="","",LOOKUP(B23,Продукти!$A$4:$A$198,Продукти!$B$4:$B$198))</f>
      </c>
      <c r="D23" s="22"/>
      <c r="E23" s="5">
        <f>IF(B23=0,0,LOOKUP(B23,Продукти!$A$4:$A$1000,Продукти!$D$4:$D$1000))</f>
        <v>0</v>
      </c>
      <c r="F23" s="6">
        <f t="shared" si="0"/>
        <v>0</v>
      </c>
      <c r="G23" s="22"/>
      <c r="H23" s="6">
        <f t="shared" si="10"/>
        <v>0</v>
      </c>
      <c r="I23" s="6">
        <f t="shared" si="1"/>
        <v>0</v>
      </c>
      <c r="J23" s="22"/>
      <c r="K23" s="6">
        <f t="shared" si="3"/>
        <v>0</v>
      </c>
      <c r="L23" s="6">
        <f t="shared" si="2"/>
        <v>0</v>
      </c>
      <c r="M23" s="22"/>
      <c r="N23" s="6">
        <f t="shared" si="4"/>
        <v>0</v>
      </c>
      <c r="O23" s="6">
        <f t="shared" si="5"/>
        <v>0</v>
      </c>
      <c r="P23" s="22"/>
      <c r="Q23" s="6">
        <f t="shared" si="6"/>
        <v>0</v>
      </c>
      <c r="R23" s="6">
        <f t="shared" si="7"/>
        <v>0</v>
      </c>
      <c r="S23" s="22"/>
      <c r="T23" s="6">
        <f t="shared" si="8"/>
        <v>0</v>
      </c>
      <c r="U23" s="6">
        <f t="shared" si="9"/>
        <v>0</v>
      </c>
    </row>
    <row r="24" spans="1:21" ht="12.75">
      <c r="A24" s="26"/>
      <c r="B24" s="26"/>
      <c r="C24" s="9">
        <f>IF(B24="","",LOOKUP(B24,Продукти!$A$4:$A$198,Продукти!$B$4:$B$198))</f>
      </c>
      <c r="D24" s="22"/>
      <c r="E24" s="5">
        <f>IF(B24=0,0,LOOKUP(B24,Продукти!$A$4:$A$1000,Продукти!$D$4:$D$1000))</f>
        <v>0</v>
      </c>
      <c r="F24" s="6">
        <f t="shared" si="0"/>
        <v>0</v>
      </c>
      <c r="G24" s="22"/>
      <c r="H24" s="6">
        <f t="shared" si="10"/>
        <v>0</v>
      </c>
      <c r="I24" s="6">
        <f t="shared" si="1"/>
        <v>0</v>
      </c>
      <c r="J24" s="22"/>
      <c r="K24" s="6">
        <f t="shared" si="3"/>
        <v>0</v>
      </c>
      <c r="L24" s="6">
        <f t="shared" si="2"/>
        <v>0</v>
      </c>
      <c r="M24" s="22"/>
      <c r="N24" s="6">
        <f t="shared" si="4"/>
        <v>0</v>
      </c>
      <c r="O24" s="6">
        <f t="shared" si="5"/>
        <v>0</v>
      </c>
      <c r="P24" s="22"/>
      <c r="Q24" s="6">
        <f t="shared" si="6"/>
        <v>0</v>
      </c>
      <c r="R24" s="6">
        <f t="shared" si="7"/>
        <v>0</v>
      </c>
      <c r="S24" s="22"/>
      <c r="T24" s="6">
        <f t="shared" si="8"/>
        <v>0</v>
      </c>
      <c r="U24" s="6">
        <f t="shared" si="9"/>
        <v>0</v>
      </c>
    </row>
    <row r="25" spans="1:21" ht="12.75">
      <c r="A25" s="26"/>
      <c r="B25" s="26"/>
      <c r="C25" s="9">
        <f>IF(B25="","",LOOKUP(B25,Продукти!$A$4:$A$198,Продукти!$B$4:$B$198))</f>
      </c>
      <c r="D25" s="22"/>
      <c r="E25" s="5">
        <f>IF(B25=0,0,LOOKUP(B25,Продукти!$A$4:$A$1000,Продукти!$D$4:$D$1000))</f>
        <v>0</v>
      </c>
      <c r="F25" s="6">
        <f t="shared" si="0"/>
        <v>0</v>
      </c>
      <c r="G25" s="22"/>
      <c r="H25" s="6">
        <f t="shared" si="10"/>
        <v>0</v>
      </c>
      <c r="I25" s="6">
        <f t="shared" si="1"/>
        <v>0</v>
      </c>
      <c r="J25" s="22"/>
      <c r="K25" s="6">
        <f t="shared" si="3"/>
        <v>0</v>
      </c>
      <c r="L25" s="6">
        <f t="shared" si="2"/>
        <v>0</v>
      </c>
      <c r="M25" s="22"/>
      <c r="N25" s="6">
        <f t="shared" si="4"/>
        <v>0</v>
      </c>
      <c r="O25" s="6">
        <f t="shared" si="5"/>
        <v>0</v>
      </c>
      <c r="P25" s="22"/>
      <c r="Q25" s="6">
        <f t="shared" si="6"/>
        <v>0</v>
      </c>
      <c r="R25" s="6">
        <f t="shared" si="7"/>
        <v>0</v>
      </c>
      <c r="S25" s="22"/>
      <c r="T25" s="6">
        <f t="shared" si="8"/>
        <v>0</v>
      </c>
      <c r="U25" s="6">
        <f t="shared" si="9"/>
        <v>0</v>
      </c>
    </row>
    <row r="26" spans="1:21" ht="12.75">
      <c r="A26" s="26"/>
      <c r="B26" s="26"/>
      <c r="C26" s="9">
        <f>IF(B26="","",LOOKUP(B26,Продукти!$A$4:$A$198,Продукти!$B$4:$B$198))</f>
      </c>
      <c r="D26" s="22"/>
      <c r="E26" s="5">
        <f>IF(B26=0,0,LOOKUP(B26,Продукти!$A$4:$A$1000,Продукти!$D$4:$D$1000))</f>
        <v>0</v>
      </c>
      <c r="F26" s="6">
        <f t="shared" si="0"/>
        <v>0</v>
      </c>
      <c r="G26" s="22"/>
      <c r="H26" s="6">
        <f t="shared" si="10"/>
        <v>0</v>
      </c>
      <c r="I26" s="6">
        <f t="shared" si="1"/>
        <v>0</v>
      </c>
      <c r="J26" s="22"/>
      <c r="K26" s="6">
        <f t="shared" si="3"/>
        <v>0</v>
      </c>
      <c r="L26" s="6">
        <f t="shared" si="2"/>
        <v>0</v>
      </c>
      <c r="M26" s="22"/>
      <c r="N26" s="6">
        <f t="shared" si="4"/>
        <v>0</v>
      </c>
      <c r="O26" s="6">
        <f t="shared" si="5"/>
        <v>0</v>
      </c>
      <c r="P26" s="22"/>
      <c r="Q26" s="6">
        <f t="shared" si="6"/>
        <v>0</v>
      </c>
      <c r="R26" s="6">
        <f t="shared" si="7"/>
        <v>0</v>
      </c>
      <c r="S26" s="22"/>
      <c r="T26" s="6">
        <f t="shared" si="8"/>
        <v>0</v>
      </c>
      <c r="U26" s="6">
        <f t="shared" si="9"/>
        <v>0</v>
      </c>
    </row>
    <row r="27" spans="1:21" ht="12.75">
      <c r="A27" s="26"/>
      <c r="B27" s="26"/>
      <c r="C27" s="9">
        <f>IF(B27="","",LOOKUP(B27,Продукти!$A$4:$A$198,Продукти!$B$4:$B$198))</f>
      </c>
      <c r="D27" s="22"/>
      <c r="E27" s="5">
        <f>IF(B27=0,0,LOOKUP(B27,Продукти!$A$4:$A$1000,Продукти!$D$4:$D$1000))</f>
        <v>0</v>
      </c>
      <c r="F27" s="6">
        <f t="shared" si="0"/>
        <v>0</v>
      </c>
      <c r="G27" s="22"/>
      <c r="H27" s="6">
        <f t="shared" si="10"/>
        <v>0</v>
      </c>
      <c r="I27" s="6">
        <f t="shared" si="1"/>
        <v>0</v>
      </c>
      <c r="J27" s="22"/>
      <c r="K27" s="6">
        <f t="shared" si="3"/>
        <v>0</v>
      </c>
      <c r="L27" s="6">
        <f t="shared" si="2"/>
        <v>0</v>
      </c>
      <c r="M27" s="22"/>
      <c r="N27" s="6">
        <f t="shared" si="4"/>
        <v>0</v>
      </c>
      <c r="O27" s="6">
        <f t="shared" si="5"/>
        <v>0</v>
      </c>
      <c r="P27" s="22"/>
      <c r="Q27" s="6">
        <f t="shared" si="6"/>
        <v>0</v>
      </c>
      <c r="R27" s="6">
        <f t="shared" si="7"/>
        <v>0</v>
      </c>
      <c r="S27" s="22"/>
      <c r="T27" s="6">
        <f t="shared" si="8"/>
        <v>0</v>
      </c>
      <c r="U27" s="6">
        <f t="shared" si="9"/>
        <v>0</v>
      </c>
    </row>
    <row r="28" spans="1:21" ht="12.75">
      <c r="A28" s="11"/>
      <c r="B28" s="10" t="s">
        <v>222</v>
      </c>
      <c r="C28" s="11"/>
      <c r="D28" s="6">
        <f>SUM(D13:D27)</f>
        <v>13.5</v>
      </c>
      <c r="E28" s="5"/>
      <c r="F28" s="6">
        <f>SUM(F13:F27)</f>
        <v>640</v>
      </c>
      <c r="G28" s="6">
        <f>SUM(G13:G27)</f>
        <v>12</v>
      </c>
      <c r="H28" s="5"/>
      <c r="I28" s="6">
        <f>SUM(I13:I27)</f>
        <v>365</v>
      </c>
      <c r="J28" s="6">
        <f>SUM(J13:J27)</f>
        <v>41</v>
      </c>
      <c r="K28" s="5"/>
      <c r="L28" s="6">
        <f>SUM(L13:L27)</f>
        <v>1915</v>
      </c>
      <c r="M28" s="6">
        <f>SUM(M13:M27)</f>
        <v>0</v>
      </c>
      <c r="N28" s="5"/>
      <c r="O28" s="6">
        <f>SUM(O13:O27)</f>
        <v>0</v>
      </c>
      <c r="P28" s="6">
        <f>SUM(P13:P27)</f>
        <v>0</v>
      </c>
      <c r="Q28" s="5"/>
      <c r="R28" s="6">
        <f>SUM(R13:R27)</f>
        <v>0</v>
      </c>
      <c r="S28" s="6"/>
      <c r="T28" s="5"/>
      <c r="U28" s="6">
        <f>SUM(U13:U27)</f>
        <v>0</v>
      </c>
    </row>
    <row r="29" spans="1:21" ht="12.75">
      <c r="A29" s="1"/>
      <c r="B29" s="1"/>
      <c r="C29" s="1"/>
      <c r="D29" s="1"/>
      <c r="E29" s="23"/>
      <c r="F29" s="23"/>
      <c r="G29" s="2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3.5" customHeight="1">
      <c r="A30" s="55" t="s">
        <v>109</v>
      </c>
      <c r="B30" s="55"/>
      <c r="C30" s="55"/>
      <c r="D30" s="61">
        <f>F28</f>
        <v>640</v>
      </c>
      <c r="E30" s="61"/>
      <c r="F30" s="61"/>
      <c r="G30" s="61">
        <f>I28</f>
        <v>365</v>
      </c>
      <c r="H30" s="61"/>
      <c r="I30" s="61"/>
      <c r="J30" s="61">
        <f>L28</f>
        <v>1915</v>
      </c>
      <c r="K30" s="61"/>
      <c r="L30" s="61"/>
      <c r="M30" s="61">
        <f>O28</f>
        <v>0</v>
      </c>
      <c r="N30" s="61"/>
      <c r="O30" s="61"/>
      <c r="P30" s="61">
        <f>R28</f>
        <v>0</v>
      </c>
      <c r="Q30" s="61"/>
      <c r="R30" s="61"/>
      <c r="S30" s="61">
        <f>U28</f>
        <v>0</v>
      </c>
      <c r="T30" s="61"/>
      <c r="U30" s="61"/>
    </row>
    <row r="31" spans="1:21" ht="12.75">
      <c r="A31" s="55"/>
      <c r="B31" s="55"/>
      <c r="C31" s="55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</row>
    <row r="32" spans="1:21" ht="13.5" customHeight="1">
      <c r="A32" s="55" t="s">
        <v>110</v>
      </c>
      <c r="B32" s="55"/>
      <c r="C32" s="55"/>
      <c r="D32" s="61">
        <f>D30/100</f>
        <v>6.4</v>
      </c>
      <c r="E32" s="61"/>
      <c r="F32" s="61"/>
      <c r="G32" s="61">
        <f>G30/100</f>
        <v>3.65</v>
      </c>
      <c r="H32" s="61"/>
      <c r="I32" s="61"/>
      <c r="J32" s="61">
        <f>J30/100</f>
        <v>19.15</v>
      </c>
      <c r="K32" s="61"/>
      <c r="L32" s="61"/>
      <c r="M32" s="61">
        <f>M30/100</f>
        <v>0</v>
      </c>
      <c r="N32" s="61"/>
      <c r="O32" s="61"/>
      <c r="P32" s="61">
        <f>P30/100</f>
        <v>0</v>
      </c>
      <c r="Q32" s="61"/>
      <c r="R32" s="61"/>
      <c r="S32" s="61">
        <f>S30/100</f>
        <v>0</v>
      </c>
      <c r="T32" s="61"/>
      <c r="U32" s="61"/>
    </row>
    <row r="33" spans="1:21" ht="12.75">
      <c r="A33" s="55"/>
      <c r="B33" s="55"/>
      <c r="C33" s="55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</row>
    <row r="34" spans="1:21" ht="23.25" customHeight="1">
      <c r="A34" s="55" t="s">
        <v>111</v>
      </c>
      <c r="B34" s="55"/>
      <c r="C34" s="55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</row>
    <row r="35" spans="1:21" ht="1.5" customHeight="1">
      <c r="A35" s="55"/>
      <c r="B35" s="55"/>
      <c r="C35" s="55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</row>
    <row r="36" spans="1:21" ht="19.5" customHeight="1">
      <c r="A36" s="55" t="s">
        <v>112</v>
      </c>
      <c r="B36" s="55"/>
      <c r="C36" s="55"/>
      <c r="D36" s="72"/>
      <c r="E36" s="73"/>
      <c r="F36" s="74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</row>
    <row r="37" spans="1:21" ht="21" customHeight="1">
      <c r="A37" s="55" t="s">
        <v>113</v>
      </c>
      <c r="B37" s="55"/>
      <c r="C37" s="55"/>
      <c r="D37" s="72"/>
      <c r="E37" s="73"/>
      <c r="F37" s="74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</row>
    <row r="38" spans="1:21" ht="24.75" customHeight="1">
      <c r="A38" s="55" t="s">
        <v>114</v>
      </c>
      <c r="B38" s="55"/>
      <c r="C38" s="55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1:2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</sheetData>
  <sheetProtection password="EA19" sheet="1" objects="1" scenarios="1"/>
  <mergeCells count="70">
    <mergeCell ref="J7:N7"/>
    <mergeCell ref="J10:K10"/>
    <mergeCell ref="D7:H7"/>
    <mergeCell ref="D9:F9"/>
    <mergeCell ref="G9:I9"/>
    <mergeCell ref="J9:L9"/>
    <mergeCell ref="D11:F11"/>
    <mergeCell ref="G11:I11"/>
    <mergeCell ref="P38:R38"/>
    <mergeCell ref="S38:U38"/>
    <mergeCell ref="D38:F38"/>
    <mergeCell ref="G38:I38"/>
    <mergeCell ref="J38:L38"/>
    <mergeCell ref="M38:O38"/>
    <mergeCell ref="A36:C36"/>
    <mergeCell ref="A37:C37"/>
    <mergeCell ref="M37:O37"/>
    <mergeCell ref="P37:R37"/>
    <mergeCell ref="P36:R36"/>
    <mergeCell ref="S36:U36"/>
    <mergeCell ref="D37:F37"/>
    <mergeCell ref="G37:I37"/>
    <mergeCell ref="J37:L37"/>
    <mergeCell ref="S37:U37"/>
    <mergeCell ref="D36:F36"/>
    <mergeCell ref="G36:I36"/>
    <mergeCell ref="J36:L36"/>
    <mergeCell ref="M36:O36"/>
    <mergeCell ref="A34:C35"/>
    <mergeCell ref="M34:O35"/>
    <mergeCell ref="P34:R35"/>
    <mergeCell ref="S34:U35"/>
    <mergeCell ref="D34:F35"/>
    <mergeCell ref="G34:I35"/>
    <mergeCell ref="J34:L35"/>
    <mergeCell ref="D32:F33"/>
    <mergeCell ref="G32:I33"/>
    <mergeCell ref="J32:L33"/>
    <mergeCell ref="P30:R31"/>
    <mergeCell ref="D30:F31"/>
    <mergeCell ref="G30:I31"/>
    <mergeCell ref="P32:R33"/>
    <mergeCell ref="J30:L31"/>
    <mergeCell ref="S32:U33"/>
    <mergeCell ref="M32:O33"/>
    <mergeCell ref="M9:O9"/>
    <mergeCell ref="P9:R9"/>
    <mergeCell ref="S9:U9"/>
    <mergeCell ref="M30:O31"/>
    <mergeCell ref="M10:N10"/>
    <mergeCell ref="O7:Q7"/>
    <mergeCell ref="B2:H2"/>
    <mergeCell ref="B3:H3"/>
    <mergeCell ref="D10:E10"/>
    <mergeCell ref="G10:H10"/>
    <mergeCell ref="B7:C7"/>
    <mergeCell ref="B5:E5"/>
    <mergeCell ref="F5:H5"/>
    <mergeCell ref="P2:S3"/>
    <mergeCell ref="A9:C11"/>
    <mergeCell ref="A38:C38"/>
    <mergeCell ref="P10:Q10"/>
    <mergeCell ref="S10:T10"/>
    <mergeCell ref="A30:C31"/>
    <mergeCell ref="A32:C33"/>
    <mergeCell ref="J11:L11"/>
    <mergeCell ref="M11:O11"/>
    <mergeCell ref="P11:R11"/>
    <mergeCell ref="S11:U11"/>
    <mergeCell ref="S30:U31"/>
  </mergeCells>
  <conditionalFormatting sqref="D30:U35 D28 F28:G28 I28:J28 L28:M28 O28:P28 R28:S28 U28 T13:T27 Q13:Q27 H13:H27 K13:K27 N13:N27 E13:E27">
    <cfRule type="cellIs" priority="1" dxfId="0" operator="lessThanOrEqual" stopIfTrue="1">
      <formula>0</formula>
    </cfRule>
  </conditionalFormatting>
  <conditionalFormatting sqref="F13:G27 L13:M27 R13:S27 D13:D27 O13:P27 I13:J27 U13:U27">
    <cfRule type="cellIs" priority="2" dxfId="0" operator="lessThanOrEqual" stopIfTrue="1">
      <formula>0</formula>
    </cfRule>
    <cfRule type="cellIs" priority="3" dxfId="0" operator="greaterThanOrEqual" stopIfTrue="1">
      <formula>1000000</formula>
    </cfRule>
  </conditionalFormatting>
  <dataValidations count="5">
    <dataValidation type="decimal" operator="greaterThanOrEqual" allowBlank="1" showInputMessage="1" showErrorMessage="1" promptTitle="Введення виходу страви" prompt="Введіть вихід страви - дійсне число, окрім символів та букв , наприклад: 0,11 или 105" errorTitle="Введення виходу страви" error="Введіть вихід страви - дійсне число, окрім символів та букв , наприклад: 0,11 или 105" sqref="G34:U35">
      <formula1>0</formula1>
    </dataValidation>
    <dataValidation type="decimal" allowBlank="1" showInputMessage="1" showErrorMessage="1" promptTitle="Введення норми продукту" prompt="Введіть норму продукту - дійсне число, окрім символів та букв , наприклад: 0,11 або 105" errorTitle="Введення норми продукту" error="Введіть норму продукту - дійсне число, окрім символів та букв , наприклад: 0,11 або 105" sqref="S13:S27 D13:D27 P13:P27 M13:M27 J13:J27 G13:G27">
      <formula1>0</formula1>
      <formula2>1000000</formula2>
    </dataValidation>
    <dataValidation type="whole" allowBlank="1" showInputMessage="1" showErrorMessage="1" promptTitle="Введення коду продукту" prompt="Введіть код продукту - ціле число, наприклад: 1 або 105, при цьому не менше 1 і не більше 250  " errorTitle="Помилка введення коду" error="Введіть код продукту - ціле число, наприклад: 1 або 105, при цьому не менше 1 і не більше 250  " sqref="B13:B27">
      <formula1>1</formula1>
      <formula2>250</formula2>
    </dataValidation>
    <dataValidation type="decimal" operator="greaterThanOrEqual" allowBlank="1" showInputMessage="1" showErrorMessage="1" promptTitle="Введення виходу страви" prompt="Введіть вихід страви - дійсне число, окрім символів та букв , наприклад: 0,11 або 105" errorTitle="Помилка введення виходу страви" error="Введіть вихід страви - дійсне число, окрім символів та букв , наприклад: 0,11 або 105" sqref="D34:F35">
      <formula1>0</formula1>
    </dataValidation>
    <dataValidation type="whole" allowBlank="1" showInputMessage="1" showErrorMessage="1" promptTitle="Введення порядкового номера" prompt="Введіть порядковий номер - ціле число, наприклад: 1 або 10, при цьому не менше 1 і не більше 15  " errorTitle="Помилка введення №п/п" error="Введіть порядковий номер - ціле число, наприклад: 1 або 10, при цьому не менше 1 і не більше 15  " sqref="A13:A27">
      <formula1>1</formula1>
      <formula2>15</formula2>
    </dataValidation>
  </dataValidations>
  <hyperlinks>
    <hyperlink ref="P2:S3" location="Навігатор!A1" display="Навігатор"/>
  </hyperlink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9"/>
  <sheetViews>
    <sheetView zoomScale="79" zoomScaleNormal="79" workbookViewId="0" topLeftCell="A1">
      <selection activeCell="H20" sqref="H20"/>
    </sheetView>
  </sheetViews>
  <sheetFormatPr defaultColWidth="9.00390625" defaultRowHeight="12.75"/>
  <cols>
    <col min="1" max="1" width="5.25390625" style="2" customWidth="1"/>
    <col min="2" max="2" width="6.625" style="2" customWidth="1"/>
    <col min="3" max="3" width="24.25390625" style="2" customWidth="1"/>
    <col min="4" max="22" width="6.125" style="2" customWidth="1"/>
    <col min="23" max="16384" width="9.125" style="2" customWidth="1"/>
  </cols>
  <sheetData>
    <row r="1" spans="1:2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19" ht="12.75">
      <c r="B2" s="63" t="str">
        <f>Особиста!A3</f>
        <v>пп. Мюллер Иосиф Адимович-2</v>
      </c>
      <c r="C2" s="64"/>
      <c r="D2" s="64"/>
      <c r="E2" s="64"/>
      <c r="F2" s="64"/>
      <c r="G2" s="64"/>
      <c r="H2" s="65"/>
      <c r="P2" s="75" t="s">
        <v>283</v>
      </c>
      <c r="Q2" s="76"/>
      <c r="R2" s="76"/>
      <c r="S2" s="77"/>
    </row>
    <row r="3" spans="2:19" ht="12.75">
      <c r="B3" s="63" t="str">
        <f>Особиста!A5</f>
        <v>Підприємство Кафе-бар "Global"</v>
      </c>
      <c r="C3" s="64"/>
      <c r="D3" s="64"/>
      <c r="E3" s="64"/>
      <c r="F3" s="64"/>
      <c r="G3" s="64"/>
      <c r="H3" s="65"/>
      <c r="P3" s="78"/>
      <c r="Q3" s="79"/>
      <c r="R3" s="79"/>
      <c r="S3" s="80"/>
    </row>
    <row r="4" spans="3:5" ht="12.75">
      <c r="C4" s="3"/>
      <c r="D4" s="3"/>
      <c r="E4" s="3"/>
    </row>
    <row r="5" spans="2:21" ht="15.75">
      <c r="B5" s="67" t="s">
        <v>103</v>
      </c>
      <c r="C5" s="67"/>
      <c r="D5" s="67"/>
      <c r="E5" s="67"/>
      <c r="F5" s="68">
        <v>105</v>
      </c>
      <c r="G5" s="68"/>
      <c r="H5" s="68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7" spans="2:20" ht="18">
      <c r="B7" s="66" t="s">
        <v>120</v>
      </c>
      <c r="C7" s="66"/>
      <c r="D7" s="83" t="s">
        <v>229</v>
      </c>
      <c r="E7" s="84"/>
      <c r="F7" s="84"/>
      <c r="G7" s="84"/>
      <c r="H7" s="84"/>
      <c r="J7" s="66" t="s">
        <v>121</v>
      </c>
      <c r="K7" s="66"/>
      <c r="L7" s="66"/>
      <c r="M7" s="66"/>
      <c r="N7" s="66"/>
      <c r="O7" s="62">
        <v>102</v>
      </c>
      <c r="P7" s="62"/>
      <c r="Q7" s="62"/>
      <c r="R7" s="15"/>
      <c r="S7" s="15"/>
      <c r="T7" s="15"/>
    </row>
    <row r="8" spans="2:20" ht="18">
      <c r="B8" s="17"/>
      <c r="C8" s="17"/>
      <c r="D8" s="18"/>
      <c r="E8" s="19"/>
      <c r="F8" s="19"/>
      <c r="G8" s="19"/>
      <c r="H8" s="19"/>
      <c r="J8" s="17"/>
      <c r="K8" s="17"/>
      <c r="L8" s="17"/>
      <c r="M8" s="17"/>
      <c r="N8" s="17"/>
      <c r="O8" s="20"/>
      <c r="P8" s="20"/>
      <c r="Q8" s="20"/>
      <c r="R8" s="15"/>
      <c r="S8" s="15"/>
      <c r="T8" s="15"/>
    </row>
    <row r="9" spans="1:21" ht="12.75">
      <c r="A9" s="81" t="s">
        <v>119</v>
      </c>
      <c r="B9" s="81"/>
      <c r="C9" s="81"/>
      <c r="D9" s="85" t="s">
        <v>225</v>
      </c>
      <c r="E9" s="85"/>
      <c r="F9" s="85"/>
      <c r="G9" s="85" t="s">
        <v>226</v>
      </c>
      <c r="H9" s="85"/>
      <c r="I9" s="85"/>
      <c r="J9" s="85" t="s">
        <v>227</v>
      </c>
      <c r="K9" s="85"/>
      <c r="L9" s="85"/>
      <c r="M9" s="85" t="s">
        <v>228</v>
      </c>
      <c r="N9" s="85"/>
      <c r="O9" s="85"/>
      <c r="P9" s="85"/>
      <c r="Q9" s="85"/>
      <c r="R9" s="85"/>
      <c r="S9" s="85"/>
      <c r="T9" s="85"/>
      <c r="U9" s="85"/>
    </row>
    <row r="10" spans="1:21" ht="12.75" customHeight="1">
      <c r="A10" s="81"/>
      <c r="B10" s="81"/>
      <c r="C10" s="81"/>
      <c r="D10" s="56" t="s">
        <v>122</v>
      </c>
      <c r="E10" s="57"/>
      <c r="F10" s="21">
        <v>1</v>
      </c>
      <c r="G10" s="56" t="s">
        <v>122</v>
      </c>
      <c r="H10" s="57"/>
      <c r="I10" s="21">
        <v>1</v>
      </c>
      <c r="J10" s="56" t="s">
        <v>122</v>
      </c>
      <c r="K10" s="57"/>
      <c r="L10" s="21">
        <v>1</v>
      </c>
      <c r="M10" s="56" t="s">
        <v>122</v>
      </c>
      <c r="N10" s="57"/>
      <c r="O10" s="21">
        <v>1</v>
      </c>
      <c r="P10" s="56" t="s">
        <v>122</v>
      </c>
      <c r="Q10" s="57"/>
      <c r="R10" s="21">
        <v>1</v>
      </c>
      <c r="S10" s="56" t="s">
        <v>122</v>
      </c>
      <c r="T10" s="57"/>
      <c r="U10" s="21">
        <v>1</v>
      </c>
    </row>
    <row r="11" spans="1:21" ht="16.5" customHeight="1">
      <c r="A11" s="82"/>
      <c r="B11" s="82"/>
      <c r="C11" s="82"/>
      <c r="D11" s="58">
        <v>40179</v>
      </c>
      <c r="E11" s="59"/>
      <c r="F11" s="60"/>
      <c r="G11" s="58">
        <v>40179</v>
      </c>
      <c r="H11" s="59"/>
      <c r="I11" s="60"/>
      <c r="J11" s="58">
        <v>40179</v>
      </c>
      <c r="K11" s="59"/>
      <c r="L11" s="60"/>
      <c r="M11" s="58">
        <v>40179</v>
      </c>
      <c r="N11" s="59"/>
      <c r="O11" s="60"/>
      <c r="P11" s="58">
        <v>40179</v>
      </c>
      <c r="Q11" s="59"/>
      <c r="R11" s="60"/>
      <c r="S11" s="58">
        <v>40179</v>
      </c>
      <c r="T11" s="59"/>
      <c r="U11" s="60"/>
    </row>
    <row r="12" spans="1:21" ht="12.75">
      <c r="A12" s="14" t="s">
        <v>117</v>
      </c>
      <c r="B12" s="7" t="s">
        <v>116</v>
      </c>
      <c r="C12" s="8" t="s">
        <v>105</v>
      </c>
      <c r="D12" s="8" t="s">
        <v>106</v>
      </c>
      <c r="E12" s="8" t="s">
        <v>107</v>
      </c>
      <c r="F12" s="8" t="s">
        <v>108</v>
      </c>
      <c r="G12" s="8" t="s">
        <v>106</v>
      </c>
      <c r="H12" s="8" t="s">
        <v>107</v>
      </c>
      <c r="I12" s="8" t="s">
        <v>108</v>
      </c>
      <c r="J12" s="8" t="s">
        <v>106</v>
      </c>
      <c r="K12" s="8" t="s">
        <v>107</v>
      </c>
      <c r="L12" s="8" t="s">
        <v>108</v>
      </c>
      <c r="M12" s="8" t="s">
        <v>106</v>
      </c>
      <c r="N12" s="8" t="s">
        <v>107</v>
      </c>
      <c r="O12" s="8" t="s">
        <v>108</v>
      </c>
      <c r="P12" s="8" t="s">
        <v>106</v>
      </c>
      <c r="Q12" s="8" t="s">
        <v>107</v>
      </c>
      <c r="R12" s="8" t="s">
        <v>108</v>
      </c>
      <c r="S12" s="8" t="s">
        <v>106</v>
      </c>
      <c r="T12" s="8" t="s">
        <v>107</v>
      </c>
      <c r="U12" s="8" t="s">
        <v>108</v>
      </c>
    </row>
    <row r="13" spans="1:21" ht="12.75">
      <c r="A13" s="26">
        <v>1</v>
      </c>
      <c r="B13" s="26">
        <v>5</v>
      </c>
      <c r="C13" s="9" t="str">
        <f>IF(B13="","",LOOKUP(B13,Продукти!$A$4:A198,Продукти!$B$4:B198))</f>
        <v>Балик                 </v>
      </c>
      <c r="D13" s="22">
        <v>1</v>
      </c>
      <c r="E13" s="5">
        <f>IF(B13=0,0,LOOKUP(B13,Продукти!$A$4:A1000,Продукти!$D$4:D1000))</f>
        <v>100</v>
      </c>
      <c r="F13" s="6">
        <f aca="true" t="shared" si="0" ref="F13:F27">D13*E13</f>
        <v>100</v>
      </c>
      <c r="G13" s="22">
        <v>1</v>
      </c>
      <c r="H13" s="6">
        <f aca="true" t="shared" si="1" ref="H13:H27">IF(G13=0,0,E13)</f>
        <v>100</v>
      </c>
      <c r="I13" s="6">
        <f aca="true" t="shared" si="2" ref="I13:I27">G13*H13</f>
        <v>100</v>
      </c>
      <c r="J13" s="22"/>
      <c r="K13" s="6">
        <f aca="true" t="shared" si="3" ref="K13:K27">IF(J13=0,0,E13)</f>
        <v>0</v>
      </c>
      <c r="L13" s="6">
        <f aca="true" t="shared" si="4" ref="L13:L27">J13*K13</f>
        <v>0</v>
      </c>
      <c r="M13" s="22"/>
      <c r="N13" s="6">
        <f>IF(M13=0,0,E13)</f>
        <v>0</v>
      </c>
      <c r="O13" s="6">
        <f aca="true" t="shared" si="5" ref="O13:O27">M13*N13</f>
        <v>0</v>
      </c>
      <c r="P13" s="22"/>
      <c r="Q13" s="6">
        <f>IF(P13=0,0,E13)</f>
        <v>0</v>
      </c>
      <c r="R13" s="6">
        <f aca="true" t="shared" si="6" ref="R13:R27">P13*Q13</f>
        <v>0</v>
      </c>
      <c r="S13" s="22"/>
      <c r="T13" s="6">
        <f>IF(S13=0,0,E13)</f>
        <v>0</v>
      </c>
      <c r="U13" s="6">
        <f aca="true" t="shared" si="7" ref="U13:U27">S13*T13</f>
        <v>0</v>
      </c>
    </row>
    <row r="14" spans="1:21" ht="12.75">
      <c r="A14" s="26">
        <v>2</v>
      </c>
      <c r="B14" s="26">
        <v>4</v>
      </c>
      <c r="C14" s="9" t="str">
        <f>IF(B14="","",LOOKUP(B14,Продукти!$A$4:A199,Продукти!$B$4:B199))</f>
        <v>Баклажани</v>
      </c>
      <c r="D14" s="22">
        <v>1</v>
      </c>
      <c r="E14" s="5">
        <f>IF(B14=0,0,LOOKUP(B14,Продукти!$A$4:A1001,Продукти!$D$4:D1001))</f>
        <v>40</v>
      </c>
      <c r="F14" s="6">
        <f t="shared" si="0"/>
        <v>40</v>
      </c>
      <c r="G14" s="22">
        <v>2</v>
      </c>
      <c r="H14" s="6">
        <f t="shared" si="1"/>
        <v>40</v>
      </c>
      <c r="I14" s="6">
        <f t="shared" si="2"/>
        <v>80</v>
      </c>
      <c r="J14" s="22"/>
      <c r="K14" s="6">
        <f t="shared" si="3"/>
        <v>0</v>
      </c>
      <c r="L14" s="6">
        <f t="shared" si="4"/>
        <v>0</v>
      </c>
      <c r="M14" s="22"/>
      <c r="N14" s="6">
        <f aca="true" t="shared" si="8" ref="N14:N27">IF(M14=0,0,E14)</f>
        <v>0</v>
      </c>
      <c r="O14" s="6">
        <f t="shared" si="5"/>
        <v>0</v>
      </c>
      <c r="P14" s="22"/>
      <c r="Q14" s="6">
        <f aca="true" t="shared" si="9" ref="Q14:Q27">N14</f>
        <v>0</v>
      </c>
      <c r="R14" s="6">
        <f t="shared" si="6"/>
        <v>0</v>
      </c>
      <c r="S14" s="22"/>
      <c r="T14" s="6">
        <f aca="true" t="shared" si="10" ref="T14:T27">Q14</f>
        <v>0</v>
      </c>
      <c r="U14" s="6">
        <f t="shared" si="7"/>
        <v>0</v>
      </c>
    </row>
    <row r="15" spans="1:21" ht="12.75">
      <c r="A15" s="26">
        <v>3</v>
      </c>
      <c r="B15" s="26">
        <v>2</v>
      </c>
      <c r="C15" s="9" t="str">
        <f>IF(B15="","",LOOKUP(B15,Продукти!$A$4:A200,Продукти!$B$4:B200))</f>
        <v>Аджика</v>
      </c>
      <c r="D15" s="22">
        <v>2</v>
      </c>
      <c r="E15" s="5">
        <f>IF(B15=0,0,LOOKUP(B15,Продукти!$A$4:A1002,Продукти!$D$4:D1002))</f>
        <v>30</v>
      </c>
      <c r="F15" s="6">
        <f t="shared" si="0"/>
        <v>60</v>
      </c>
      <c r="G15" s="22">
        <v>6</v>
      </c>
      <c r="H15" s="6">
        <f t="shared" si="1"/>
        <v>30</v>
      </c>
      <c r="I15" s="6">
        <f t="shared" si="2"/>
        <v>180</v>
      </c>
      <c r="J15" s="22"/>
      <c r="K15" s="6">
        <f t="shared" si="3"/>
        <v>0</v>
      </c>
      <c r="L15" s="6">
        <f t="shared" si="4"/>
        <v>0</v>
      </c>
      <c r="M15" s="22"/>
      <c r="N15" s="6">
        <f t="shared" si="8"/>
        <v>0</v>
      </c>
      <c r="O15" s="6">
        <f t="shared" si="5"/>
        <v>0</v>
      </c>
      <c r="P15" s="22"/>
      <c r="Q15" s="6">
        <f t="shared" si="9"/>
        <v>0</v>
      </c>
      <c r="R15" s="6">
        <f t="shared" si="6"/>
        <v>0</v>
      </c>
      <c r="S15" s="22"/>
      <c r="T15" s="6">
        <f t="shared" si="10"/>
        <v>0</v>
      </c>
      <c r="U15" s="6">
        <f t="shared" si="7"/>
        <v>0</v>
      </c>
    </row>
    <row r="16" spans="1:21" ht="12.75">
      <c r="A16" s="26">
        <v>4</v>
      </c>
      <c r="B16" s="26">
        <v>6</v>
      </c>
      <c r="C16" s="9" t="str">
        <f>IF(B16="","",LOOKUP(B16,Продукти!$A$4:A201,Продукти!$B$4:B201))</f>
        <v>Банани               </v>
      </c>
      <c r="D16" s="22">
        <v>5</v>
      </c>
      <c r="E16" s="5">
        <f>IF(B16=0,0,LOOKUP(B16,Продукти!$A$4:A1003,Продукти!$D$4:D1003))</f>
        <v>20</v>
      </c>
      <c r="F16" s="6">
        <f t="shared" si="0"/>
        <v>100</v>
      </c>
      <c r="G16" s="22">
        <v>4</v>
      </c>
      <c r="H16" s="6">
        <f t="shared" si="1"/>
        <v>20</v>
      </c>
      <c r="I16" s="6">
        <f t="shared" si="2"/>
        <v>80</v>
      </c>
      <c r="J16" s="22"/>
      <c r="K16" s="6">
        <f t="shared" si="3"/>
        <v>0</v>
      </c>
      <c r="L16" s="6">
        <f t="shared" si="4"/>
        <v>0</v>
      </c>
      <c r="M16" s="22"/>
      <c r="N16" s="6">
        <f t="shared" si="8"/>
        <v>0</v>
      </c>
      <c r="O16" s="6">
        <f t="shared" si="5"/>
        <v>0</v>
      </c>
      <c r="P16" s="22"/>
      <c r="Q16" s="6">
        <f t="shared" si="9"/>
        <v>0</v>
      </c>
      <c r="R16" s="6">
        <f t="shared" si="6"/>
        <v>0</v>
      </c>
      <c r="S16" s="22"/>
      <c r="T16" s="6">
        <f t="shared" si="10"/>
        <v>0</v>
      </c>
      <c r="U16" s="6">
        <f t="shared" si="7"/>
        <v>0</v>
      </c>
    </row>
    <row r="17" spans="1:21" ht="12.75">
      <c r="A17" s="26">
        <v>5</v>
      </c>
      <c r="B17" s="26">
        <v>4</v>
      </c>
      <c r="C17" s="9" t="str">
        <f>IF(B17="","",LOOKUP(B17,Продукти!$A$4:A202,Продукти!$B$4:B202))</f>
        <v>Баклажани</v>
      </c>
      <c r="D17" s="22">
        <v>6</v>
      </c>
      <c r="E17" s="5">
        <f>IF(B17=0,0,LOOKUP(B17,Продукти!$A$4:A1004,Продукти!$D$4:D1004))</f>
        <v>40</v>
      </c>
      <c r="F17" s="6">
        <f t="shared" si="0"/>
        <v>240</v>
      </c>
      <c r="G17" s="22">
        <v>5</v>
      </c>
      <c r="H17" s="6">
        <f t="shared" si="1"/>
        <v>40</v>
      </c>
      <c r="I17" s="6">
        <f t="shared" si="2"/>
        <v>200</v>
      </c>
      <c r="J17" s="22"/>
      <c r="K17" s="6">
        <f t="shared" si="3"/>
        <v>0</v>
      </c>
      <c r="L17" s="6">
        <f t="shared" si="4"/>
        <v>0</v>
      </c>
      <c r="M17" s="22"/>
      <c r="N17" s="6">
        <f t="shared" si="8"/>
        <v>0</v>
      </c>
      <c r="O17" s="6">
        <f t="shared" si="5"/>
        <v>0</v>
      </c>
      <c r="P17" s="22"/>
      <c r="Q17" s="6">
        <f t="shared" si="9"/>
        <v>0</v>
      </c>
      <c r="R17" s="6">
        <f t="shared" si="6"/>
        <v>0</v>
      </c>
      <c r="S17" s="22"/>
      <c r="T17" s="6">
        <f t="shared" si="10"/>
        <v>0</v>
      </c>
      <c r="U17" s="6">
        <f t="shared" si="7"/>
        <v>0</v>
      </c>
    </row>
    <row r="18" spans="1:21" ht="12.75">
      <c r="A18" s="26">
        <v>6</v>
      </c>
      <c r="B18" s="26">
        <v>194</v>
      </c>
      <c r="C18" s="9" t="str">
        <f>IF(B18="","",LOOKUP(B18,Продукти!$A$4:A203,Продукти!$B$4:B203))</f>
        <v>Гречка варена</v>
      </c>
      <c r="D18" s="22">
        <v>7</v>
      </c>
      <c r="E18" s="5">
        <f>IF(B18=0,0,LOOKUP(B18,Продукти!$A$4:A1005,Продукти!$D$4:D1005))</f>
        <v>50</v>
      </c>
      <c r="F18" s="6">
        <f t="shared" si="0"/>
        <v>350</v>
      </c>
      <c r="G18" s="22"/>
      <c r="H18" s="6">
        <f t="shared" si="1"/>
        <v>0</v>
      </c>
      <c r="I18" s="6">
        <f t="shared" si="2"/>
        <v>0</v>
      </c>
      <c r="J18" s="22"/>
      <c r="K18" s="6">
        <f t="shared" si="3"/>
        <v>0</v>
      </c>
      <c r="L18" s="6">
        <f t="shared" si="4"/>
        <v>0</v>
      </c>
      <c r="M18" s="22"/>
      <c r="N18" s="6">
        <f t="shared" si="8"/>
        <v>0</v>
      </c>
      <c r="O18" s="6">
        <f t="shared" si="5"/>
        <v>0</v>
      </c>
      <c r="P18" s="22"/>
      <c r="Q18" s="6">
        <f t="shared" si="9"/>
        <v>0</v>
      </c>
      <c r="R18" s="6">
        <f t="shared" si="6"/>
        <v>0</v>
      </c>
      <c r="S18" s="22"/>
      <c r="T18" s="6">
        <f t="shared" si="10"/>
        <v>0</v>
      </c>
      <c r="U18" s="6">
        <f t="shared" si="7"/>
        <v>0</v>
      </c>
    </row>
    <row r="19" spans="1:21" ht="12.75">
      <c r="A19" s="26"/>
      <c r="B19" s="26"/>
      <c r="C19" s="9">
        <f>IF(B19="","",LOOKUP(B19,Продукти!$A$4:A204,Продукти!$B$4:B204))</f>
      </c>
      <c r="D19" s="22"/>
      <c r="E19" s="5">
        <f>IF(B19=0,0,LOOKUP(B19,Продукти!$A$4:A1006,Продукти!$D$4:D1006))</f>
        <v>0</v>
      </c>
      <c r="F19" s="6">
        <f t="shared" si="0"/>
        <v>0</v>
      </c>
      <c r="G19" s="22"/>
      <c r="H19" s="6">
        <f t="shared" si="1"/>
        <v>0</v>
      </c>
      <c r="I19" s="6">
        <f t="shared" si="2"/>
        <v>0</v>
      </c>
      <c r="J19" s="22"/>
      <c r="K19" s="6">
        <f t="shared" si="3"/>
        <v>0</v>
      </c>
      <c r="L19" s="6">
        <f t="shared" si="4"/>
        <v>0</v>
      </c>
      <c r="M19" s="22"/>
      <c r="N19" s="6">
        <f t="shared" si="8"/>
        <v>0</v>
      </c>
      <c r="O19" s="6">
        <f t="shared" si="5"/>
        <v>0</v>
      </c>
      <c r="P19" s="22"/>
      <c r="Q19" s="6">
        <f t="shared" si="9"/>
        <v>0</v>
      </c>
      <c r="R19" s="6">
        <f t="shared" si="6"/>
        <v>0</v>
      </c>
      <c r="S19" s="22"/>
      <c r="T19" s="6">
        <f t="shared" si="10"/>
        <v>0</v>
      </c>
      <c r="U19" s="6">
        <f t="shared" si="7"/>
        <v>0</v>
      </c>
    </row>
    <row r="20" spans="1:21" ht="12.75">
      <c r="A20" s="26"/>
      <c r="B20" s="26"/>
      <c r="C20" s="9">
        <f>IF(B20="","",LOOKUP(B20,Продукти!$A$4:A205,Продукти!$B$4:B205))</f>
      </c>
      <c r="D20" s="22"/>
      <c r="E20" s="5">
        <f>IF(B20=0,0,LOOKUP(B20,Продукти!$A$4:A1007,Продукти!$D$4:D1007))</f>
        <v>0</v>
      </c>
      <c r="F20" s="6">
        <f t="shared" si="0"/>
        <v>0</v>
      </c>
      <c r="G20" s="22"/>
      <c r="H20" s="6">
        <f t="shared" si="1"/>
        <v>0</v>
      </c>
      <c r="I20" s="6">
        <f t="shared" si="2"/>
        <v>0</v>
      </c>
      <c r="J20" s="22"/>
      <c r="K20" s="6">
        <f t="shared" si="3"/>
        <v>0</v>
      </c>
      <c r="L20" s="6">
        <f t="shared" si="4"/>
        <v>0</v>
      </c>
      <c r="M20" s="22"/>
      <c r="N20" s="6">
        <f t="shared" si="8"/>
        <v>0</v>
      </c>
      <c r="O20" s="6">
        <f t="shared" si="5"/>
        <v>0</v>
      </c>
      <c r="P20" s="22"/>
      <c r="Q20" s="6">
        <f t="shared" si="9"/>
        <v>0</v>
      </c>
      <c r="R20" s="6">
        <f t="shared" si="6"/>
        <v>0</v>
      </c>
      <c r="S20" s="22"/>
      <c r="T20" s="6">
        <f t="shared" si="10"/>
        <v>0</v>
      </c>
      <c r="U20" s="6">
        <f t="shared" si="7"/>
        <v>0</v>
      </c>
    </row>
    <row r="21" spans="1:21" ht="12.75">
      <c r="A21" s="26"/>
      <c r="B21" s="26"/>
      <c r="C21" s="9">
        <f>IF(B21="","",LOOKUP(B21,Продукти!$A$4:A206,Продукти!$B$4:B206))</f>
      </c>
      <c r="D21" s="22"/>
      <c r="E21" s="5">
        <f>IF(B21=0,0,LOOKUP(B21,Продукти!$A$4:A1008,Продукти!$D$4:D1008))</f>
        <v>0</v>
      </c>
      <c r="F21" s="6">
        <f t="shared" si="0"/>
        <v>0</v>
      </c>
      <c r="G21" s="22"/>
      <c r="H21" s="6">
        <f t="shared" si="1"/>
        <v>0</v>
      </c>
      <c r="I21" s="6">
        <f t="shared" si="2"/>
        <v>0</v>
      </c>
      <c r="J21" s="22"/>
      <c r="K21" s="6">
        <f t="shared" si="3"/>
        <v>0</v>
      </c>
      <c r="L21" s="6">
        <f t="shared" si="4"/>
        <v>0</v>
      </c>
      <c r="M21" s="22"/>
      <c r="N21" s="6">
        <f t="shared" si="8"/>
        <v>0</v>
      </c>
      <c r="O21" s="6">
        <f t="shared" si="5"/>
        <v>0</v>
      </c>
      <c r="P21" s="22"/>
      <c r="Q21" s="6">
        <f t="shared" si="9"/>
        <v>0</v>
      </c>
      <c r="R21" s="6">
        <f t="shared" si="6"/>
        <v>0</v>
      </c>
      <c r="S21" s="22"/>
      <c r="T21" s="6">
        <f t="shared" si="10"/>
        <v>0</v>
      </c>
      <c r="U21" s="6">
        <f t="shared" si="7"/>
        <v>0</v>
      </c>
    </row>
    <row r="22" spans="1:21" ht="12.75">
      <c r="A22" s="26"/>
      <c r="B22" s="26"/>
      <c r="C22" s="9">
        <f>IF(B22="","",LOOKUP(B22,Продукти!$A$4:A207,Продукти!$B$4:B207))</f>
      </c>
      <c r="D22" s="22"/>
      <c r="E22" s="5">
        <f>IF(B22=0,0,LOOKUP(B22,Продукти!$A$4:A1009,Продукти!$D$4:D1009))</f>
        <v>0</v>
      </c>
      <c r="F22" s="6">
        <f t="shared" si="0"/>
        <v>0</v>
      </c>
      <c r="G22" s="22"/>
      <c r="H22" s="6">
        <f t="shared" si="1"/>
        <v>0</v>
      </c>
      <c r="I22" s="6">
        <f t="shared" si="2"/>
        <v>0</v>
      </c>
      <c r="J22" s="22"/>
      <c r="K22" s="6">
        <f t="shared" si="3"/>
        <v>0</v>
      </c>
      <c r="L22" s="6">
        <f t="shared" si="4"/>
        <v>0</v>
      </c>
      <c r="M22" s="22"/>
      <c r="N22" s="6">
        <f t="shared" si="8"/>
        <v>0</v>
      </c>
      <c r="O22" s="6">
        <f t="shared" si="5"/>
        <v>0</v>
      </c>
      <c r="P22" s="22"/>
      <c r="Q22" s="6">
        <f t="shared" si="9"/>
        <v>0</v>
      </c>
      <c r="R22" s="6">
        <f t="shared" si="6"/>
        <v>0</v>
      </c>
      <c r="S22" s="22"/>
      <c r="T22" s="6">
        <f t="shared" si="10"/>
        <v>0</v>
      </c>
      <c r="U22" s="6">
        <f t="shared" si="7"/>
        <v>0</v>
      </c>
    </row>
    <row r="23" spans="1:21" ht="12.75">
      <c r="A23" s="26"/>
      <c r="B23" s="26"/>
      <c r="C23" s="9">
        <f>IF(B23="","",LOOKUP(B23,Продукти!$A$4:A208,Продукти!$B$4:B208))</f>
      </c>
      <c r="D23" s="22"/>
      <c r="E23" s="5">
        <f>IF(B23=0,0,LOOKUP(B23,Продукти!$A$4:A1010,Продукти!$D$4:D1010))</f>
        <v>0</v>
      </c>
      <c r="F23" s="6">
        <f t="shared" si="0"/>
        <v>0</v>
      </c>
      <c r="G23" s="22"/>
      <c r="H23" s="6">
        <f t="shared" si="1"/>
        <v>0</v>
      </c>
      <c r="I23" s="6">
        <f t="shared" si="2"/>
        <v>0</v>
      </c>
      <c r="J23" s="22"/>
      <c r="K23" s="6">
        <f t="shared" si="3"/>
        <v>0</v>
      </c>
      <c r="L23" s="6">
        <f t="shared" si="4"/>
        <v>0</v>
      </c>
      <c r="M23" s="22"/>
      <c r="N23" s="6">
        <f t="shared" si="8"/>
        <v>0</v>
      </c>
      <c r="O23" s="6">
        <f t="shared" si="5"/>
        <v>0</v>
      </c>
      <c r="P23" s="22"/>
      <c r="Q23" s="6">
        <f t="shared" si="9"/>
        <v>0</v>
      </c>
      <c r="R23" s="6">
        <f t="shared" si="6"/>
        <v>0</v>
      </c>
      <c r="S23" s="22"/>
      <c r="T23" s="6">
        <f t="shared" si="10"/>
        <v>0</v>
      </c>
      <c r="U23" s="6">
        <f t="shared" si="7"/>
        <v>0</v>
      </c>
    </row>
    <row r="24" spans="1:21" ht="12.75">
      <c r="A24" s="26"/>
      <c r="B24" s="26"/>
      <c r="C24" s="9">
        <f>IF(B24="","",LOOKUP(B24,Продукти!$A$4:A209,Продукти!$B$4:B209))</f>
      </c>
      <c r="D24" s="22"/>
      <c r="E24" s="5">
        <f>IF(B24=0,0,LOOKUP(B24,Продукти!$A$4:A1011,Продукти!$D$4:D1011))</f>
        <v>0</v>
      </c>
      <c r="F24" s="6">
        <f t="shared" si="0"/>
        <v>0</v>
      </c>
      <c r="G24" s="22"/>
      <c r="H24" s="6">
        <f t="shared" si="1"/>
        <v>0</v>
      </c>
      <c r="I24" s="6">
        <f t="shared" si="2"/>
        <v>0</v>
      </c>
      <c r="J24" s="22"/>
      <c r="K24" s="6">
        <f t="shared" si="3"/>
        <v>0</v>
      </c>
      <c r="L24" s="6">
        <f t="shared" si="4"/>
        <v>0</v>
      </c>
      <c r="M24" s="22"/>
      <c r="N24" s="6">
        <f t="shared" si="8"/>
        <v>0</v>
      </c>
      <c r="O24" s="6">
        <f t="shared" si="5"/>
        <v>0</v>
      </c>
      <c r="P24" s="22"/>
      <c r="Q24" s="6">
        <f t="shared" si="9"/>
        <v>0</v>
      </c>
      <c r="R24" s="6">
        <f t="shared" si="6"/>
        <v>0</v>
      </c>
      <c r="S24" s="22"/>
      <c r="T24" s="6">
        <f t="shared" si="10"/>
        <v>0</v>
      </c>
      <c r="U24" s="6">
        <f t="shared" si="7"/>
        <v>0</v>
      </c>
    </row>
    <row r="25" spans="1:21" ht="12.75">
      <c r="A25" s="26"/>
      <c r="B25" s="26"/>
      <c r="C25" s="9">
        <f>IF(B25="","",LOOKUP(B25,Продукти!$A$4:A210,Продукти!$B$4:B210))</f>
      </c>
      <c r="D25" s="22"/>
      <c r="E25" s="5">
        <f>IF(B25=0,0,LOOKUP(B25,Продукти!$A$4:A1012,Продукти!$D$4:D1012))</f>
        <v>0</v>
      </c>
      <c r="F25" s="6">
        <f t="shared" si="0"/>
        <v>0</v>
      </c>
      <c r="G25" s="22"/>
      <c r="H25" s="6">
        <f t="shared" si="1"/>
        <v>0</v>
      </c>
      <c r="I25" s="6">
        <f t="shared" si="2"/>
        <v>0</v>
      </c>
      <c r="J25" s="22"/>
      <c r="K25" s="6">
        <f t="shared" si="3"/>
        <v>0</v>
      </c>
      <c r="L25" s="6">
        <f t="shared" si="4"/>
        <v>0</v>
      </c>
      <c r="M25" s="22"/>
      <c r="N25" s="6">
        <f t="shared" si="8"/>
        <v>0</v>
      </c>
      <c r="O25" s="6">
        <f t="shared" si="5"/>
        <v>0</v>
      </c>
      <c r="P25" s="22"/>
      <c r="Q25" s="6">
        <f t="shared" si="9"/>
        <v>0</v>
      </c>
      <c r="R25" s="6">
        <f t="shared" si="6"/>
        <v>0</v>
      </c>
      <c r="S25" s="22"/>
      <c r="T25" s="6">
        <f t="shared" si="10"/>
        <v>0</v>
      </c>
      <c r="U25" s="6">
        <f t="shared" si="7"/>
        <v>0</v>
      </c>
    </row>
    <row r="26" spans="1:21" ht="12.75">
      <c r="A26" s="26"/>
      <c r="B26" s="26"/>
      <c r="C26" s="9">
        <f>IF(B26="","",LOOKUP(B26,Продукти!$A$4:A211,Продукти!$B$4:B211))</f>
      </c>
      <c r="D26" s="22"/>
      <c r="E26" s="5">
        <f>IF(B26=0,0,LOOKUP(B26,Продукти!$A$4:A1013,Продукти!$D$4:D1013))</f>
        <v>0</v>
      </c>
      <c r="F26" s="6">
        <f t="shared" si="0"/>
        <v>0</v>
      </c>
      <c r="G26" s="22"/>
      <c r="H26" s="6">
        <f t="shared" si="1"/>
        <v>0</v>
      </c>
      <c r="I26" s="6">
        <f t="shared" si="2"/>
        <v>0</v>
      </c>
      <c r="J26" s="22"/>
      <c r="K26" s="6">
        <f t="shared" si="3"/>
        <v>0</v>
      </c>
      <c r="L26" s="6">
        <f t="shared" si="4"/>
        <v>0</v>
      </c>
      <c r="M26" s="22"/>
      <c r="N26" s="6">
        <f t="shared" si="8"/>
        <v>0</v>
      </c>
      <c r="O26" s="6">
        <f t="shared" si="5"/>
        <v>0</v>
      </c>
      <c r="P26" s="22"/>
      <c r="Q26" s="6">
        <f t="shared" si="9"/>
        <v>0</v>
      </c>
      <c r="R26" s="6">
        <f t="shared" si="6"/>
        <v>0</v>
      </c>
      <c r="S26" s="22"/>
      <c r="T26" s="6">
        <f t="shared" si="10"/>
        <v>0</v>
      </c>
      <c r="U26" s="6">
        <f t="shared" si="7"/>
        <v>0</v>
      </c>
    </row>
    <row r="27" spans="1:21" ht="12.75">
      <c r="A27" s="26"/>
      <c r="B27" s="26"/>
      <c r="C27" s="9">
        <f>IF(B27="","",LOOKUP(B27,Продукти!$A$4:A212,Продукти!$B$4:B212))</f>
      </c>
      <c r="D27" s="22"/>
      <c r="E27" s="5">
        <f>IF(B27=0,0,LOOKUP(B27,Продукти!$A$4:A1014,Продукти!$D$4:D1014))</f>
        <v>0</v>
      </c>
      <c r="F27" s="6">
        <f t="shared" si="0"/>
        <v>0</v>
      </c>
      <c r="G27" s="22"/>
      <c r="H27" s="6">
        <f t="shared" si="1"/>
        <v>0</v>
      </c>
      <c r="I27" s="6">
        <f t="shared" si="2"/>
        <v>0</v>
      </c>
      <c r="J27" s="22"/>
      <c r="K27" s="6">
        <f t="shared" si="3"/>
        <v>0</v>
      </c>
      <c r="L27" s="6">
        <f t="shared" si="4"/>
        <v>0</v>
      </c>
      <c r="M27" s="22"/>
      <c r="N27" s="6">
        <f t="shared" si="8"/>
        <v>0</v>
      </c>
      <c r="O27" s="6">
        <f t="shared" si="5"/>
        <v>0</v>
      </c>
      <c r="P27" s="22"/>
      <c r="Q27" s="6">
        <f t="shared" si="9"/>
        <v>0</v>
      </c>
      <c r="R27" s="6">
        <f t="shared" si="6"/>
        <v>0</v>
      </c>
      <c r="S27" s="22"/>
      <c r="T27" s="6">
        <f t="shared" si="10"/>
        <v>0</v>
      </c>
      <c r="U27" s="6">
        <f t="shared" si="7"/>
        <v>0</v>
      </c>
    </row>
    <row r="28" spans="1:21" ht="12.75">
      <c r="A28" s="11"/>
      <c r="B28" s="10" t="s">
        <v>222</v>
      </c>
      <c r="C28" s="11"/>
      <c r="D28" s="6">
        <f>SUM(D13:D27)</f>
        <v>22</v>
      </c>
      <c r="E28" s="5"/>
      <c r="F28" s="6">
        <f>SUM(F13:F27)</f>
        <v>890</v>
      </c>
      <c r="G28" s="6">
        <f>SUM(G13:G27)</f>
        <v>18</v>
      </c>
      <c r="H28" s="5"/>
      <c r="I28" s="6">
        <f>SUM(I13:I27)</f>
        <v>640</v>
      </c>
      <c r="J28" s="6">
        <f>SUM(J13:J27)</f>
        <v>0</v>
      </c>
      <c r="K28" s="5"/>
      <c r="L28" s="6">
        <f>SUM(L13:L27)</f>
        <v>0</v>
      </c>
      <c r="M28" s="6">
        <f>SUM(M13:M27)</f>
        <v>0</v>
      </c>
      <c r="N28" s="5"/>
      <c r="O28" s="6">
        <f>SUM(O13:O27)</f>
        <v>0</v>
      </c>
      <c r="P28" s="6">
        <f>SUM(P13:P27)</f>
        <v>0</v>
      </c>
      <c r="Q28" s="5"/>
      <c r="R28" s="6">
        <f>SUM(R13:R27)</f>
        <v>0</v>
      </c>
      <c r="S28" s="6"/>
      <c r="T28" s="5"/>
      <c r="U28" s="6">
        <f>SUM(U13:U27)</f>
        <v>0</v>
      </c>
    </row>
    <row r="29" spans="1:21" ht="12.75">
      <c r="A29" s="1"/>
      <c r="B29" s="1"/>
      <c r="C29" s="1"/>
      <c r="D29" s="1"/>
      <c r="E29" s="23"/>
      <c r="F29" s="23"/>
      <c r="G29" s="2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3.5" customHeight="1">
      <c r="A30" s="55" t="s">
        <v>109</v>
      </c>
      <c r="B30" s="55"/>
      <c r="C30" s="55"/>
      <c r="D30" s="61">
        <f>F28</f>
        <v>890</v>
      </c>
      <c r="E30" s="61"/>
      <c r="F30" s="61"/>
      <c r="G30" s="61">
        <f>I28</f>
        <v>640</v>
      </c>
      <c r="H30" s="61"/>
      <c r="I30" s="61"/>
      <c r="J30" s="61">
        <f>L28</f>
        <v>0</v>
      </c>
      <c r="K30" s="61"/>
      <c r="L30" s="61"/>
      <c r="M30" s="61">
        <f>O28</f>
        <v>0</v>
      </c>
      <c r="N30" s="61"/>
      <c r="O30" s="61"/>
      <c r="P30" s="61">
        <f>R28</f>
        <v>0</v>
      </c>
      <c r="Q30" s="61"/>
      <c r="R30" s="61"/>
      <c r="S30" s="61">
        <f>U28</f>
        <v>0</v>
      </c>
      <c r="T30" s="61"/>
      <c r="U30" s="61"/>
    </row>
    <row r="31" spans="1:21" ht="12.75">
      <c r="A31" s="55"/>
      <c r="B31" s="55"/>
      <c r="C31" s="55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</row>
    <row r="32" spans="1:21" ht="13.5" customHeight="1">
      <c r="A32" s="55" t="s">
        <v>110</v>
      </c>
      <c r="B32" s="55"/>
      <c r="C32" s="55"/>
      <c r="D32" s="61">
        <f>D30/100</f>
        <v>8.9</v>
      </c>
      <c r="E32" s="61"/>
      <c r="F32" s="61"/>
      <c r="G32" s="61">
        <f>G30/100</f>
        <v>6.4</v>
      </c>
      <c r="H32" s="61"/>
      <c r="I32" s="61"/>
      <c r="J32" s="61">
        <f>J30/100</f>
        <v>0</v>
      </c>
      <c r="K32" s="61"/>
      <c r="L32" s="61"/>
      <c r="M32" s="61">
        <f>M30/100</f>
        <v>0</v>
      </c>
      <c r="N32" s="61"/>
      <c r="O32" s="61"/>
      <c r="P32" s="61">
        <f>P30/100</f>
        <v>0</v>
      </c>
      <c r="Q32" s="61"/>
      <c r="R32" s="61"/>
      <c r="S32" s="61">
        <f>S30/100</f>
        <v>0</v>
      </c>
      <c r="T32" s="61"/>
      <c r="U32" s="61"/>
    </row>
    <row r="33" spans="1:21" ht="12.75">
      <c r="A33" s="55"/>
      <c r="B33" s="55"/>
      <c r="C33" s="55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</row>
    <row r="34" spans="1:21" ht="23.25" customHeight="1">
      <c r="A34" s="55" t="s">
        <v>111</v>
      </c>
      <c r="B34" s="55"/>
      <c r="C34" s="55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</row>
    <row r="35" spans="1:21" ht="1.5" customHeight="1">
      <c r="A35" s="55"/>
      <c r="B35" s="55"/>
      <c r="C35" s="55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</row>
    <row r="36" spans="1:21" ht="19.5" customHeight="1">
      <c r="A36" s="55" t="s">
        <v>112</v>
      </c>
      <c r="B36" s="55"/>
      <c r="C36" s="55"/>
      <c r="D36" s="72"/>
      <c r="E36" s="73"/>
      <c r="F36" s="74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</row>
    <row r="37" spans="1:21" ht="21" customHeight="1">
      <c r="A37" s="55" t="s">
        <v>113</v>
      </c>
      <c r="B37" s="55"/>
      <c r="C37" s="55"/>
      <c r="D37" s="72"/>
      <c r="E37" s="73"/>
      <c r="F37" s="74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</row>
    <row r="38" spans="1:21" ht="24.75" customHeight="1">
      <c r="A38" s="55" t="s">
        <v>114</v>
      </c>
      <c r="B38" s="55"/>
      <c r="C38" s="55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1:2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</sheetData>
  <sheetProtection password="EA19" sheet="1" objects="1" scenarios="1"/>
  <mergeCells count="70">
    <mergeCell ref="P2:S3"/>
    <mergeCell ref="A38:C38"/>
    <mergeCell ref="P10:Q10"/>
    <mergeCell ref="S10:T10"/>
    <mergeCell ref="A30:C31"/>
    <mergeCell ref="A32:C33"/>
    <mergeCell ref="J11:L11"/>
    <mergeCell ref="M11:O11"/>
    <mergeCell ref="P11:R11"/>
    <mergeCell ref="S11:U11"/>
    <mergeCell ref="D7:H7"/>
    <mergeCell ref="O7:Q7"/>
    <mergeCell ref="J7:N7"/>
    <mergeCell ref="J30:L31"/>
    <mergeCell ref="J10:K10"/>
    <mergeCell ref="J9:L9"/>
    <mergeCell ref="D11:F11"/>
    <mergeCell ref="G11:I11"/>
    <mergeCell ref="B2:H2"/>
    <mergeCell ref="B3:H3"/>
    <mergeCell ref="D10:E10"/>
    <mergeCell ref="G10:H10"/>
    <mergeCell ref="B7:C7"/>
    <mergeCell ref="B5:E5"/>
    <mergeCell ref="F5:H5"/>
    <mergeCell ref="A9:C11"/>
    <mergeCell ref="D9:F9"/>
    <mergeCell ref="G9:I9"/>
    <mergeCell ref="S32:U33"/>
    <mergeCell ref="M32:O33"/>
    <mergeCell ref="M9:O9"/>
    <mergeCell ref="P9:R9"/>
    <mergeCell ref="S9:U9"/>
    <mergeCell ref="M30:O31"/>
    <mergeCell ref="S30:U31"/>
    <mergeCell ref="M10:N10"/>
    <mergeCell ref="D32:F33"/>
    <mergeCell ref="G32:I33"/>
    <mergeCell ref="J32:L33"/>
    <mergeCell ref="P30:R31"/>
    <mergeCell ref="D30:F31"/>
    <mergeCell ref="G30:I31"/>
    <mergeCell ref="P32:R33"/>
    <mergeCell ref="A34:C35"/>
    <mergeCell ref="M34:O35"/>
    <mergeCell ref="P34:R35"/>
    <mergeCell ref="S34:U35"/>
    <mergeCell ref="D34:F35"/>
    <mergeCell ref="G34:I35"/>
    <mergeCell ref="J34:L35"/>
    <mergeCell ref="S36:U36"/>
    <mergeCell ref="D37:F37"/>
    <mergeCell ref="G37:I37"/>
    <mergeCell ref="J37:L37"/>
    <mergeCell ref="S37:U37"/>
    <mergeCell ref="D36:F36"/>
    <mergeCell ref="G36:I36"/>
    <mergeCell ref="J36:L36"/>
    <mergeCell ref="M36:O36"/>
    <mergeCell ref="A36:C36"/>
    <mergeCell ref="A37:C37"/>
    <mergeCell ref="M37:O37"/>
    <mergeCell ref="P37:R37"/>
    <mergeCell ref="P36:R36"/>
    <mergeCell ref="P38:R38"/>
    <mergeCell ref="S38:U38"/>
    <mergeCell ref="D38:F38"/>
    <mergeCell ref="G38:I38"/>
    <mergeCell ref="J38:L38"/>
    <mergeCell ref="M38:O38"/>
  </mergeCells>
  <conditionalFormatting sqref="N13:N27 D28 F28:G28 I28:J28 L28:M28 O28:P28 R28:S28 U28 T13:T27 Q13:Q27 H13:H27 K13:K27 D30:U35 E13:E27">
    <cfRule type="cellIs" priority="1" dxfId="0" operator="lessThanOrEqual" stopIfTrue="1">
      <formula>0</formula>
    </cfRule>
  </conditionalFormatting>
  <conditionalFormatting sqref="F13:G27 L13:M27 U13:U27 O13:P27 R13:S27 I13:J27 D13:D27">
    <cfRule type="cellIs" priority="2" dxfId="0" operator="lessThanOrEqual" stopIfTrue="1">
      <formula>0</formula>
    </cfRule>
    <cfRule type="cellIs" priority="3" dxfId="0" operator="greaterThanOrEqual" stopIfTrue="1">
      <formula>1000000</formula>
    </cfRule>
  </conditionalFormatting>
  <dataValidations count="5">
    <dataValidation type="decimal" operator="greaterThanOrEqual" allowBlank="1" showInputMessage="1" showErrorMessage="1" promptTitle="Введення виходу страви" prompt="Введіть вихід страви - дійсне число, окрім символів та букв , наприклад: 0,11 или 105" errorTitle="Введення виходу страви" error="Введіть вихід страви - дійсне число, окрім символів та букв , наприклад: 0,11 или 105" sqref="G34:U35">
      <formula1>0</formula1>
    </dataValidation>
    <dataValidation type="decimal" allowBlank="1" showInputMessage="1" showErrorMessage="1" promptTitle="Введення норми продукту" prompt="Введіть норму продукту - дійсне число, окрім символів та букв , наприклад: 0,11 або 105" errorTitle="Введення норми продукту" error="Введіть норму продукту - дійсне число, окрім символів та букв , наприклад: 0,11 або 105" sqref="S13:S27 D13:D27 P13:P27 M13:M27 J13:J27 G13:G27">
      <formula1>0</formula1>
      <formula2>1000000</formula2>
    </dataValidation>
    <dataValidation type="whole" allowBlank="1" showInputMessage="1" showErrorMessage="1" promptTitle="Введення коду продукту" prompt="Введіть код продукту - ціле число, наприклад: 1 або 105, при цьому не менше 1 і не більше 250  " errorTitle="Помилка введення коду" error="Введіть код продукту - ціле число, наприклад: 1 або 105, при цьому не менше 1 і не більше 250  " sqref="B13:B27">
      <formula1>1</formula1>
      <formula2>250</formula2>
    </dataValidation>
    <dataValidation type="decimal" operator="greaterThanOrEqual" allowBlank="1" showInputMessage="1" showErrorMessage="1" promptTitle="Введення виходу страви" prompt="Введіть вихід страви - дійсне число, окрім символів та букв , наприклад: 0,11 або 105" errorTitle="Помилка введення виходу страви" error="Введіть вихід страви - дійсне число, окрім символів та букв , наприклад: 0,11 або 105" sqref="D34:F35">
      <formula1>0</formula1>
    </dataValidation>
    <dataValidation type="whole" allowBlank="1" showInputMessage="1" showErrorMessage="1" promptTitle="Введення порядкового номера" prompt="Введіть порядковий номер - ціле число, наприклад: 1 або 10, при цьому не менше 1 і не більше 15  " errorTitle="Помилка введення №п/п" error="Введіть порядковий номер - ціле число, наприклад: 1 або 10, при цьому не менше 1 і не більше 15  " sqref="A13:A27">
      <formula1>1</formula1>
      <formula2>15</formula2>
    </dataValidation>
  </dataValidations>
  <hyperlinks>
    <hyperlink ref="P2:S3" location="Навігатор!A1" display="Навігатор"/>
  </hyperlink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9"/>
  <sheetViews>
    <sheetView zoomScale="79" zoomScaleNormal="79" workbookViewId="0" topLeftCell="A1">
      <selection activeCell="J24" sqref="J24"/>
    </sheetView>
  </sheetViews>
  <sheetFormatPr defaultColWidth="9.00390625" defaultRowHeight="12.75"/>
  <cols>
    <col min="1" max="1" width="5.25390625" style="2" customWidth="1"/>
    <col min="2" max="2" width="6.625" style="2" customWidth="1"/>
    <col min="3" max="3" width="24.25390625" style="2" customWidth="1"/>
    <col min="4" max="22" width="6.125" style="2" customWidth="1"/>
    <col min="23" max="16384" width="9.125" style="2" customWidth="1"/>
  </cols>
  <sheetData>
    <row r="1" spans="1:2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2.75">
      <c r="B2" s="63" t="str">
        <f>Особиста!A3</f>
        <v>пп. Мюллер Иосиф Адимович-2</v>
      </c>
      <c r="C2" s="64"/>
      <c r="D2" s="64"/>
      <c r="E2" s="64"/>
      <c r="F2" s="64"/>
      <c r="G2" s="64"/>
      <c r="H2" s="65"/>
      <c r="R2" s="75" t="s">
        <v>283</v>
      </c>
      <c r="S2" s="76"/>
      <c r="T2" s="76"/>
      <c r="U2" s="77"/>
    </row>
    <row r="3" spans="2:21" ht="12.75">
      <c r="B3" s="63" t="str">
        <f>Особиста!A5</f>
        <v>Підприємство Кафе-бар "Global"</v>
      </c>
      <c r="C3" s="64"/>
      <c r="D3" s="64"/>
      <c r="E3" s="64"/>
      <c r="F3" s="64"/>
      <c r="G3" s="64"/>
      <c r="H3" s="65"/>
      <c r="R3" s="78"/>
      <c r="S3" s="79"/>
      <c r="T3" s="79"/>
      <c r="U3" s="80"/>
    </row>
    <row r="4" spans="3:5" ht="12.75">
      <c r="C4" s="3"/>
      <c r="D4" s="3"/>
      <c r="E4" s="3"/>
    </row>
    <row r="5" spans="2:21" ht="15.75">
      <c r="B5" s="67" t="s">
        <v>103</v>
      </c>
      <c r="C5" s="67"/>
      <c r="D5" s="67"/>
      <c r="E5" s="67"/>
      <c r="F5" s="68">
        <v>105</v>
      </c>
      <c r="G5" s="68"/>
      <c r="H5" s="68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39"/>
      <c r="U5" s="39"/>
    </row>
    <row r="6" spans="20:21" ht="12.75">
      <c r="T6" s="40"/>
      <c r="U6" s="40"/>
    </row>
    <row r="7" spans="2:21" ht="18">
      <c r="B7" s="89" t="s">
        <v>120</v>
      </c>
      <c r="C7" s="90"/>
      <c r="D7" s="69" t="s">
        <v>282</v>
      </c>
      <c r="E7" s="69"/>
      <c r="F7" s="69"/>
      <c r="G7" s="62" t="s">
        <v>267</v>
      </c>
      <c r="H7" s="62"/>
      <c r="I7" s="62"/>
      <c r="J7" s="62"/>
      <c r="K7" s="62"/>
      <c r="L7" s="62"/>
      <c r="M7" s="42"/>
      <c r="N7" s="88" t="s">
        <v>121</v>
      </c>
      <c r="O7" s="88"/>
      <c r="P7" s="88"/>
      <c r="Q7" s="88"/>
      <c r="R7" s="88"/>
      <c r="S7" s="88"/>
      <c r="T7" s="86">
        <v>102</v>
      </c>
      <c r="U7" s="87"/>
    </row>
    <row r="8" spans="2:21" ht="18">
      <c r="B8" s="17"/>
      <c r="C8" s="17"/>
      <c r="D8" s="18"/>
      <c r="E8" s="19"/>
      <c r="F8" s="19"/>
      <c r="G8" s="19"/>
      <c r="H8" s="19"/>
      <c r="J8" s="17"/>
      <c r="K8" s="17"/>
      <c r="L8" s="17"/>
      <c r="M8" s="17"/>
      <c r="N8" s="17"/>
      <c r="O8" s="20"/>
      <c r="P8" s="20"/>
      <c r="Q8" s="20"/>
      <c r="R8" s="15"/>
      <c r="S8" s="15"/>
      <c r="T8" s="41"/>
      <c r="U8" s="40"/>
    </row>
    <row r="9" spans="1:21" ht="12.75">
      <c r="A9" s="81" t="s">
        <v>119</v>
      </c>
      <c r="B9" s="81"/>
      <c r="C9" s="81"/>
      <c r="D9" s="85"/>
      <c r="E9" s="85"/>
      <c r="F9" s="85"/>
      <c r="G9" s="85"/>
      <c r="H9" s="85"/>
      <c r="I9" s="85"/>
      <c r="J9" s="85">
        <v>555</v>
      </c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</row>
    <row r="10" spans="1:21" ht="12.75" customHeight="1">
      <c r="A10" s="81"/>
      <c r="B10" s="81"/>
      <c r="C10" s="81"/>
      <c r="D10" s="56" t="s">
        <v>122</v>
      </c>
      <c r="E10" s="57"/>
      <c r="F10" s="21">
        <v>1</v>
      </c>
      <c r="G10" s="56" t="s">
        <v>122</v>
      </c>
      <c r="H10" s="57"/>
      <c r="I10" s="21">
        <v>1</v>
      </c>
      <c r="J10" s="56" t="s">
        <v>122</v>
      </c>
      <c r="K10" s="57"/>
      <c r="L10" s="21">
        <v>2</v>
      </c>
      <c r="M10" s="56" t="s">
        <v>122</v>
      </c>
      <c r="N10" s="57"/>
      <c r="O10" s="21">
        <v>1</v>
      </c>
      <c r="P10" s="56" t="s">
        <v>122</v>
      </c>
      <c r="Q10" s="57"/>
      <c r="R10" s="21">
        <v>1</v>
      </c>
      <c r="S10" s="56" t="s">
        <v>122</v>
      </c>
      <c r="T10" s="57"/>
      <c r="U10" s="21">
        <v>1</v>
      </c>
    </row>
    <row r="11" spans="1:21" ht="16.5" customHeight="1">
      <c r="A11" s="82"/>
      <c r="B11" s="82"/>
      <c r="C11" s="82"/>
      <c r="D11" s="58">
        <v>40179</v>
      </c>
      <c r="E11" s="59"/>
      <c r="F11" s="60"/>
      <c r="G11" s="58">
        <v>40179</v>
      </c>
      <c r="H11" s="59"/>
      <c r="I11" s="60"/>
      <c r="J11" s="58">
        <v>40179</v>
      </c>
      <c r="K11" s="59"/>
      <c r="L11" s="60"/>
      <c r="M11" s="58">
        <v>40179</v>
      </c>
      <c r="N11" s="59"/>
      <c r="O11" s="60"/>
      <c r="P11" s="58">
        <v>40179</v>
      </c>
      <c r="Q11" s="59"/>
      <c r="R11" s="60"/>
      <c r="S11" s="58">
        <v>40179</v>
      </c>
      <c r="T11" s="59"/>
      <c r="U11" s="60"/>
    </row>
    <row r="12" spans="1:21" ht="12.75">
      <c r="A12" s="14" t="s">
        <v>117</v>
      </c>
      <c r="B12" s="7" t="s">
        <v>116</v>
      </c>
      <c r="C12" s="8" t="s">
        <v>105</v>
      </c>
      <c r="D12" s="8" t="s">
        <v>106</v>
      </c>
      <c r="E12" s="8" t="s">
        <v>107</v>
      </c>
      <c r="F12" s="8" t="s">
        <v>108</v>
      </c>
      <c r="G12" s="8" t="s">
        <v>106</v>
      </c>
      <c r="H12" s="8" t="s">
        <v>107</v>
      </c>
      <c r="I12" s="8" t="s">
        <v>108</v>
      </c>
      <c r="J12" s="8" t="s">
        <v>106</v>
      </c>
      <c r="K12" s="8" t="s">
        <v>107</v>
      </c>
      <c r="L12" s="8" t="s">
        <v>108</v>
      </c>
      <c r="M12" s="8" t="s">
        <v>106</v>
      </c>
      <c r="N12" s="8" t="s">
        <v>107</v>
      </c>
      <c r="O12" s="8" t="s">
        <v>108</v>
      </c>
      <c r="P12" s="8" t="s">
        <v>106</v>
      </c>
      <c r="Q12" s="8" t="s">
        <v>107</v>
      </c>
      <c r="R12" s="8" t="s">
        <v>108</v>
      </c>
      <c r="S12" s="8" t="s">
        <v>106</v>
      </c>
      <c r="T12" s="8" t="s">
        <v>107</v>
      </c>
      <c r="U12" s="8" t="s">
        <v>108</v>
      </c>
    </row>
    <row r="13" spans="1:21" ht="12.75">
      <c r="A13" s="26"/>
      <c r="B13" s="26">
        <v>194</v>
      </c>
      <c r="C13" s="9" t="str">
        <f>IF(B13="","",LOOKUP(B13,Продукти!$A$4:A198,Продукти!$B$4:B198))</f>
        <v>Гречка варена</v>
      </c>
      <c r="D13" s="22">
        <v>0.3</v>
      </c>
      <c r="E13" s="5">
        <f>IF(B13=0,0,LOOKUP(B13,Продукти!$A$4:A1000,Продукти!$D$4:D1000))</f>
        <v>50</v>
      </c>
      <c r="F13" s="6">
        <f aca="true" t="shared" si="0" ref="F13:F27">D13*E13</f>
        <v>15</v>
      </c>
      <c r="G13" s="22"/>
      <c r="H13" s="6">
        <f aca="true" t="shared" si="1" ref="H13:H27">IF(G13=0,0,E13)</f>
        <v>0</v>
      </c>
      <c r="I13" s="6">
        <f aca="true" t="shared" si="2" ref="I13:I27">G13*H13</f>
        <v>0</v>
      </c>
      <c r="J13" s="22"/>
      <c r="K13" s="6">
        <f aca="true" t="shared" si="3" ref="K13:K27">IF(J13=0,0,E13)</f>
        <v>0</v>
      </c>
      <c r="L13" s="6">
        <f aca="true" t="shared" si="4" ref="L13:L27">J13*K13</f>
        <v>0</v>
      </c>
      <c r="M13" s="22"/>
      <c r="N13" s="6">
        <f aca="true" t="shared" si="5" ref="N13:N27">IF(M13=0,0,E13)</f>
        <v>0</v>
      </c>
      <c r="O13" s="6">
        <f aca="true" t="shared" si="6" ref="O13:O27">M13*N13</f>
        <v>0</v>
      </c>
      <c r="P13" s="22"/>
      <c r="Q13" s="6">
        <f>IF(P13=0,0,E13)</f>
        <v>0</v>
      </c>
      <c r="R13" s="6">
        <f aca="true" t="shared" si="7" ref="R13:R27">P13*Q13</f>
        <v>0</v>
      </c>
      <c r="S13" s="22"/>
      <c r="T13" s="6">
        <f>IF(S13=0,0,E13)</f>
        <v>0</v>
      </c>
      <c r="U13" s="6">
        <f aca="true" t="shared" si="8" ref="U13:U27">S13*T13</f>
        <v>0</v>
      </c>
    </row>
    <row r="14" spans="1:21" ht="12.75">
      <c r="A14" s="26"/>
      <c r="B14" s="26">
        <v>9</v>
      </c>
      <c r="C14" s="9" t="str">
        <f>IF(B14="","",LOOKUP(B14,Продукти!$A$4:A199,Продукти!$B$4:B199))</f>
        <v>Борошно</v>
      </c>
      <c r="D14" s="22">
        <v>2</v>
      </c>
      <c r="E14" s="5">
        <f>IF(B14=0,0,LOOKUP(B14,Продукти!$A$4:A1001,Продукти!$D$4:D1001))</f>
        <v>20</v>
      </c>
      <c r="F14" s="6">
        <f t="shared" si="0"/>
        <v>40</v>
      </c>
      <c r="G14" s="22"/>
      <c r="H14" s="6">
        <f t="shared" si="1"/>
        <v>0</v>
      </c>
      <c r="I14" s="6">
        <f t="shared" si="2"/>
        <v>0</v>
      </c>
      <c r="J14" s="22"/>
      <c r="K14" s="6">
        <f t="shared" si="3"/>
        <v>0</v>
      </c>
      <c r="L14" s="6">
        <f t="shared" si="4"/>
        <v>0</v>
      </c>
      <c r="M14" s="22"/>
      <c r="N14" s="6">
        <f t="shared" si="5"/>
        <v>0</v>
      </c>
      <c r="O14" s="6">
        <f t="shared" si="6"/>
        <v>0</v>
      </c>
      <c r="P14" s="22"/>
      <c r="Q14" s="6">
        <f aca="true" t="shared" si="9" ref="Q14:Q27">N14</f>
        <v>0</v>
      </c>
      <c r="R14" s="6">
        <f t="shared" si="7"/>
        <v>0</v>
      </c>
      <c r="S14" s="22"/>
      <c r="T14" s="6">
        <f aca="true" t="shared" si="10" ref="T14:T27">Q14</f>
        <v>0</v>
      </c>
      <c r="U14" s="6">
        <f t="shared" si="8"/>
        <v>0</v>
      </c>
    </row>
    <row r="15" spans="1:21" ht="12.75">
      <c r="A15" s="26"/>
      <c r="B15" s="26">
        <v>52</v>
      </c>
      <c r="C15" s="9" t="str">
        <f>IF(B15="","",LOOKUP(B15,Продукти!$A$4:A200,Продукти!$B$4:B200))</f>
        <v>Кетчуп</v>
      </c>
      <c r="D15" s="22">
        <v>2</v>
      </c>
      <c r="E15" s="5">
        <f>IF(B15=0,0,LOOKUP(B15,Продукти!$A$4:A1002,Продукти!$D$4:D1002))</f>
        <v>30</v>
      </c>
      <c r="F15" s="6">
        <f t="shared" si="0"/>
        <v>60</v>
      </c>
      <c r="G15" s="22"/>
      <c r="H15" s="6">
        <f t="shared" si="1"/>
        <v>0</v>
      </c>
      <c r="I15" s="6">
        <f t="shared" si="2"/>
        <v>0</v>
      </c>
      <c r="J15" s="22"/>
      <c r="K15" s="6">
        <f t="shared" si="3"/>
        <v>0</v>
      </c>
      <c r="L15" s="6">
        <f t="shared" si="4"/>
        <v>0</v>
      </c>
      <c r="M15" s="22"/>
      <c r="N15" s="6">
        <f t="shared" si="5"/>
        <v>0</v>
      </c>
      <c r="O15" s="6">
        <f t="shared" si="6"/>
        <v>0</v>
      </c>
      <c r="P15" s="22"/>
      <c r="Q15" s="6">
        <f t="shared" si="9"/>
        <v>0</v>
      </c>
      <c r="R15" s="6">
        <f t="shared" si="7"/>
        <v>0</v>
      </c>
      <c r="S15" s="22"/>
      <c r="T15" s="6">
        <f t="shared" si="10"/>
        <v>0</v>
      </c>
      <c r="U15" s="6">
        <f t="shared" si="8"/>
        <v>0</v>
      </c>
    </row>
    <row r="16" spans="1:21" ht="12.75">
      <c r="A16" s="26"/>
      <c r="B16" s="26">
        <v>63</v>
      </c>
      <c r="C16" s="9" t="str">
        <f>IF(B16="","",LOOKUP(B16,Продукти!$A$4:A201,Продукти!$B$4:B201))</f>
        <v>Котлети</v>
      </c>
      <c r="D16" s="22">
        <v>1</v>
      </c>
      <c r="E16" s="5">
        <f>IF(B16=0,0,LOOKUP(B16,Продукти!$A$4:A1003,Продукти!$D$4:D1003))</f>
        <v>70</v>
      </c>
      <c r="F16" s="6">
        <f t="shared" si="0"/>
        <v>70</v>
      </c>
      <c r="G16" s="22"/>
      <c r="H16" s="6">
        <f t="shared" si="1"/>
        <v>0</v>
      </c>
      <c r="I16" s="6">
        <f t="shared" si="2"/>
        <v>0</v>
      </c>
      <c r="J16" s="22"/>
      <c r="K16" s="6">
        <f t="shared" si="3"/>
        <v>0</v>
      </c>
      <c r="L16" s="6">
        <f t="shared" si="4"/>
        <v>0</v>
      </c>
      <c r="M16" s="22"/>
      <c r="N16" s="6">
        <f t="shared" si="5"/>
        <v>0</v>
      </c>
      <c r="O16" s="6">
        <f t="shared" si="6"/>
        <v>0</v>
      </c>
      <c r="P16" s="22"/>
      <c r="Q16" s="6">
        <f t="shared" si="9"/>
        <v>0</v>
      </c>
      <c r="R16" s="6">
        <f t="shared" si="7"/>
        <v>0</v>
      </c>
      <c r="S16" s="22"/>
      <c r="T16" s="6">
        <f t="shared" si="10"/>
        <v>0</v>
      </c>
      <c r="U16" s="6">
        <f t="shared" si="8"/>
        <v>0</v>
      </c>
    </row>
    <row r="17" spans="1:21" ht="12.75">
      <c r="A17" s="26"/>
      <c r="B17" s="26"/>
      <c r="C17" s="9">
        <f>IF(B17="","",LOOKUP(B17,Продукти!$A$4:A202,Продукти!$B$4:B202))</f>
      </c>
      <c r="D17" s="22"/>
      <c r="E17" s="5">
        <f>IF(B17=0,0,LOOKUP(B17,Продукти!$A$4:A1004,Продукти!$D$4:D1004))</f>
        <v>0</v>
      </c>
      <c r="F17" s="6">
        <f t="shared" si="0"/>
        <v>0</v>
      </c>
      <c r="G17" s="22"/>
      <c r="H17" s="6">
        <f t="shared" si="1"/>
        <v>0</v>
      </c>
      <c r="I17" s="6">
        <f t="shared" si="2"/>
        <v>0</v>
      </c>
      <c r="J17" s="22"/>
      <c r="K17" s="6">
        <f t="shared" si="3"/>
        <v>0</v>
      </c>
      <c r="L17" s="6">
        <f t="shared" si="4"/>
        <v>0</v>
      </c>
      <c r="M17" s="22"/>
      <c r="N17" s="6">
        <f t="shared" si="5"/>
        <v>0</v>
      </c>
      <c r="O17" s="6">
        <f t="shared" si="6"/>
        <v>0</v>
      </c>
      <c r="P17" s="22"/>
      <c r="Q17" s="6">
        <f t="shared" si="9"/>
        <v>0</v>
      </c>
      <c r="R17" s="6">
        <f t="shared" si="7"/>
        <v>0</v>
      </c>
      <c r="S17" s="22"/>
      <c r="T17" s="6">
        <f t="shared" si="10"/>
        <v>0</v>
      </c>
      <c r="U17" s="6">
        <f t="shared" si="8"/>
        <v>0</v>
      </c>
    </row>
    <row r="18" spans="1:21" ht="12.75">
      <c r="A18" s="26"/>
      <c r="B18" s="26"/>
      <c r="C18" s="9">
        <f>IF(B18="","",LOOKUP(B18,Продукти!$A$4:A203,Продукти!$B$4:B203))</f>
      </c>
      <c r="D18" s="22"/>
      <c r="E18" s="5">
        <f>IF(B18=0,0,LOOKUP(B18,Продукти!$A$4:A1005,Продукти!$D$4:D1005))</f>
        <v>0</v>
      </c>
      <c r="F18" s="6">
        <f t="shared" si="0"/>
        <v>0</v>
      </c>
      <c r="G18" s="22"/>
      <c r="H18" s="6">
        <f t="shared" si="1"/>
        <v>0</v>
      </c>
      <c r="I18" s="6">
        <f t="shared" si="2"/>
        <v>0</v>
      </c>
      <c r="J18" s="22"/>
      <c r="K18" s="6">
        <f t="shared" si="3"/>
        <v>0</v>
      </c>
      <c r="L18" s="6">
        <f t="shared" si="4"/>
        <v>0</v>
      </c>
      <c r="M18" s="22"/>
      <c r="N18" s="6">
        <f t="shared" si="5"/>
        <v>0</v>
      </c>
      <c r="O18" s="6">
        <f t="shared" si="6"/>
        <v>0</v>
      </c>
      <c r="P18" s="22"/>
      <c r="Q18" s="6">
        <f t="shared" si="9"/>
        <v>0</v>
      </c>
      <c r="R18" s="6">
        <f t="shared" si="7"/>
        <v>0</v>
      </c>
      <c r="S18" s="22"/>
      <c r="T18" s="6">
        <f t="shared" si="10"/>
        <v>0</v>
      </c>
      <c r="U18" s="6">
        <f t="shared" si="8"/>
        <v>0</v>
      </c>
    </row>
    <row r="19" spans="1:21" ht="12.75">
      <c r="A19" s="26"/>
      <c r="B19" s="26"/>
      <c r="C19" s="9">
        <f>IF(B19="","",LOOKUP(B19,Продукти!$A$4:A204,Продукти!$B$4:B204))</f>
      </c>
      <c r="D19" s="22"/>
      <c r="E19" s="5">
        <f>IF(B19=0,0,LOOKUP(B19,Продукти!$A$4:A1006,Продукти!$D$4:D1006))</f>
        <v>0</v>
      </c>
      <c r="F19" s="6">
        <f t="shared" si="0"/>
        <v>0</v>
      </c>
      <c r="G19" s="22"/>
      <c r="H19" s="6">
        <f t="shared" si="1"/>
        <v>0</v>
      </c>
      <c r="I19" s="6">
        <f t="shared" si="2"/>
        <v>0</v>
      </c>
      <c r="J19" s="22"/>
      <c r="K19" s="6">
        <f t="shared" si="3"/>
        <v>0</v>
      </c>
      <c r="L19" s="6">
        <f t="shared" si="4"/>
        <v>0</v>
      </c>
      <c r="M19" s="22"/>
      <c r="N19" s="6">
        <f t="shared" si="5"/>
        <v>0</v>
      </c>
      <c r="O19" s="6">
        <f t="shared" si="6"/>
        <v>0</v>
      </c>
      <c r="P19" s="22"/>
      <c r="Q19" s="6">
        <f t="shared" si="9"/>
        <v>0</v>
      </c>
      <c r="R19" s="6">
        <f t="shared" si="7"/>
        <v>0</v>
      </c>
      <c r="S19" s="22"/>
      <c r="T19" s="6">
        <f t="shared" si="10"/>
        <v>0</v>
      </c>
      <c r="U19" s="6">
        <f t="shared" si="8"/>
        <v>0</v>
      </c>
    </row>
    <row r="20" spans="1:21" ht="12.75">
      <c r="A20" s="26"/>
      <c r="B20" s="26"/>
      <c r="C20" s="9">
        <f>IF(B20="","",LOOKUP(B20,Продукти!$A$4:A205,Продукти!$B$4:B205))</f>
      </c>
      <c r="D20" s="22"/>
      <c r="E20" s="5">
        <f>IF(B20=0,0,LOOKUP(B20,Продукти!$A$4:A1007,Продукти!$D$4:D1007))</f>
        <v>0</v>
      </c>
      <c r="F20" s="6">
        <f t="shared" si="0"/>
        <v>0</v>
      </c>
      <c r="G20" s="22"/>
      <c r="H20" s="6">
        <f t="shared" si="1"/>
        <v>0</v>
      </c>
      <c r="I20" s="6">
        <f t="shared" si="2"/>
        <v>0</v>
      </c>
      <c r="J20" s="22"/>
      <c r="K20" s="6">
        <f t="shared" si="3"/>
        <v>0</v>
      </c>
      <c r="L20" s="6">
        <f t="shared" si="4"/>
        <v>0</v>
      </c>
      <c r="M20" s="22"/>
      <c r="N20" s="6">
        <f t="shared" si="5"/>
        <v>0</v>
      </c>
      <c r="O20" s="6">
        <f t="shared" si="6"/>
        <v>0</v>
      </c>
      <c r="P20" s="22"/>
      <c r="Q20" s="6">
        <f t="shared" si="9"/>
        <v>0</v>
      </c>
      <c r="R20" s="6">
        <f t="shared" si="7"/>
        <v>0</v>
      </c>
      <c r="S20" s="22"/>
      <c r="T20" s="6">
        <f t="shared" si="10"/>
        <v>0</v>
      </c>
      <c r="U20" s="6">
        <f t="shared" si="8"/>
        <v>0</v>
      </c>
    </row>
    <row r="21" spans="1:21" ht="12.75">
      <c r="A21" s="26"/>
      <c r="B21" s="26"/>
      <c r="C21" s="9">
        <f>IF(B21="","",LOOKUP(B21,Продукти!$A$4:A206,Продукти!$B$4:B206))</f>
      </c>
      <c r="D21" s="22"/>
      <c r="E21" s="5">
        <f>IF(B21=0,0,LOOKUP(B21,Продукти!$A$4:A1008,Продукти!$D$4:D1008))</f>
        <v>0</v>
      </c>
      <c r="F21" s="6">
        <f t="shared" si="0"/>
        <v>0</v>
      </c>
      <c r="G21" s="22"/>
      <c r="H21" s="6">
        <f t="shared" si="1"/>
        <v>0</v>
      </c>
      <c r="I21" s="6">
        <f t="shared" si="2"/>
        <v>0</v>
      </c>
      <c r="J21" s="22"/>
      <c r="K21" s="6">
        <f t="shared" si="3"/>
        <v>0</v>
      </c>
      <c r="L21" s="6">
        <f t="shared" si="4"/>
        <v>0</v>
      </c>
      <c r="M21" s="22"/>
      <c r="N21" s="6">
        <f t="shared" si="5"/>
        <v>0</v>
      </c>
      <c r="O21" s="6">
        <f t="shared" si="6"/>
        <v>0</v>
      </c>
      <c r="P21" s="22"/>
      <c r="Q21" s="6">
        <f t="shared" si="9"/>
        <v>0</v>
      </c>
      <c r="R21" s="6">
        <f t="shared" si="7"/>
        <v>0</v>
      </c>
      <c r="S21" s="22"/>
      <c r="T21" s="6">
        <f t="shared" si="10"/>
        <v>0</v>
      </c>
      <c r="U21" s="6">
        <f t="shared" si="8"/>
        <v>0</v>
      </c>
    </row>
    <row r="22" spans="1:21" ht="12.75">
      <c r="A22" s="26"/>
      <c r="B22" s="26"/>
      <c r="C22" s="9">
        <f>IF(B22="","",LOOKUP(B22,Продукти!$A$4:A207,Продукти!$B$4:B207))</f>
      </c>
      <c r="D22" s="22"/>
      <c r="E22" s="5">
        <f>IF(B22=0,0,LOOKUP(B22,Продукти!$A$4:A1009,Продукти!$D$4:D1009))</f>
        <v>0</v>
      </c>
      <c r="F22" s="6">
        <f t="shared" si="0"/>
        <v>0</v>
      </c>
      <c r="G22" s="22"/>
      <c r="H22" s="6">
        <f t="shared" si="1"/>
        <v>0</v>
      </c>
      <c r="I22" s="6">
        <f t="shared" si="2"/>
        <v>0</v>
      </c>
      <c r="J22" s="22"/>
      <c r="K22" s="6">
        <f t="shared" si="3"/>
        <v>0</v>
      </c>
      <c r="L22" s="6">
        <f t="shared" si="4"/>
        <v>0</v>
      </c>
      <c r="M22" s="22"/>
      <c r="N22" s="6">
        <f t="shared" si="5"/>
        <v>0</v>
      </c>
      <c r="O22" s="6">
        <f t="shared" si="6"/>
        <v>0</v>
      </c>
      <c r="P22" s="22"/>
      <c r="Q22" s="6">
        <f t="shared" si="9"/>
        <v>0</v>
      </c>
      <c r="R22" s="6">
        <f t="shared" si="7"/>
        <v>0</v>
      </c>
      <c r="S22" s="22"/>
      <c r="T22" s="6">
        <f t="shared" si="10"/>
        <v>0</v>
      </c>
      <c r="U22" s="6">
        <f t="shared" si="8"/>
        <v>0</v>
      </c>
    </row>
    <row r="23" spans="1:21" ht="12.75">
      <c r="A23" s="26"/>
      <c r="B23" s="26"/>
      <c r="C23" s="9">
        <f>IF(B23="","",LOOKUP(B23,Продукти!$A$4:A208,Продукти!$B$4:B208))</f>
      </c>
      <c r="D23" s="22"/>
      <c r="E23" s="5">
        <f>IF(B23=0,0,LOOKUP(B23,Продукти!$A$4:A1010,Продукти!$D$4:D1010))</f>
        <v>0</v>
      </c>
      <c r="F23" s="6">
        <f t="shared" si="0"/>
        <v>0</v>
      </c>
      <c r="G23" s="22"/>
      <c r="H23" s="6">
        <f t="shared" si="1"/>
        <v>0</v>
      </c>
      <c r="I23" s="6">
        <f t="shared" si="2"/>
        <v>0</v>
      </c>
      <c r="J23" s="22"/>
      <c r="K23" s="6">
        <f t="shared" si="3"/>
        <v>0</v>
      </c>
      <c r="L23" s="6">
        <f t="shared" si="4"/>
        <v>0</v>
      </c>
      <c r="M23" s="22"/>
      <c r="N23" s="6">
        <f t="shared" si="5"/>
        <v>0</v>
      </c>
      <c r="O23" s="6">
        <f t="shared" si="6"/>
        <v>0</v>
      </c>
      <c r="P23" s="22"/>
      <c r="Q23" s="6">
        <f t="shared" si="9"/>
        <v>0</v>
      </c>
      <c r="R23" s="6">
        <f t="shared" si="7"/>
        <v>0</v>
      </c>
      <c r="S23" s="22"/>
      <c r="T23" s="6">
        <f t="shared" si="10"/>
        <v>0</v>
      </c>
      <c r="U23" s="6">
        <f t="shared" si="8"/>
        <v>0</v>
      </c>
    </row>
    <row r="24" spans="1:21" ht="12.75">
      <c r="A24" s="26"/>
      <c r="B24" s="26"/>
      <c r="C24" s="9">
        <f>IF(B24="","",LOOKUP(B24,Продукти!$A$4:A209,Продукти!$B$4:B209))</f>
      </c>
      <c r="D24" s="22"/>
      <c r="E24" s="5">
        <f>IF(B24=0,0,LOOKUP(B24,Продукти!$A$4:A1011,Продукти!$D$4:D1011))</f>
        <v>0</v>
      </c>
      <c r="F24" s="6">
        <f t="shared" si="0"/>
        <v>0</v>
      </c>
      <c r="G24" s="22"/>
      <c r="H24" s="6">
        <f t="shared" si="1"/>
        <v>0</v>
      </c>
      <c r="I24" s="6">
        <f t="shared" si="2"/>
        <v>0</v>
      </c>
      <c r="J24" s="22"/>
      <c r="K24" s="6">
        <f t="shared" si="3"/>
        <v>0</v>
      </c>
      <c r="L24" s="6">
        <f t="shared" si="4"/>
        <v>0</v>
      </c>
      <c r="M24" s="22"/>
      <c r="N24" s="6">
        <f t="shared" si="5"/>
        <v>0</v>
      </c>
      <c r="O24" s="6">
        <f t="shared" si="6"/>
        <v>0</v>
      </c>
      <c r="P24" s="22"/>
      <c r="Q24" s="6">
        <f t="shared" si="9"/>
        <v>0</v>
      </c>
      <c r="R24" s="6">
        <f t="shared" si="7"/>
        <v>0</v>
      </c>
      <c r="S24" s="22"/>
      <c r="T24" s="6">
        <f t="shared" si="10"/>
        <v>0</v>
      </c>
      <c r="U24" s="6">
        <f t="shared" si="8"/>
        <v>0</v>
      </c>
    </row>
    <row r="25" spans="1:21" ht="12.75">
      <c r="A25" s="26"/>
      <c r="B25" s="26"/>
      <c r="C25" s="9">
        <f>IF(B25="","",LOOKUP(B25,Продукти!$A$4:A210,Продукти!$B$4:B210))</f>
      </c>
      <c r="D25" s="22"/>
      <c r="E25" s="5">
        <f>IF(B25=0,0,LOOKUP(B25,Продукти!$A$4:A1012,Продукти!$D$4:D1012))</f>
        <v>0</v>
      </c>
      <c r="F25" s="6">
        <f t="shared" si="0"/>
        <v>0</v>
      </c>
      <c r="G25" s="22"/>
      <c r="H25" s="6">
        <f t="shared" si="1"/>
        <v>0</v>
      </c>
      <c r="I25" s="6">
        <f t="shared" si="2"/>
        <v>0</v>
      </c>
      <c r="J25" s="22"/>
      <c r="K25" s="6">
        <f t="shared" si="3"/>
        <v>0</v>
      </c>
      <c r="L25" s="6">
        <f t="shared" si="4"/>
        <v>0</v>
      </c>
      <c r="M25" s="22"/>
      <c r="N25" s="6">
        <f t="shared" si="5"/>
        <v>0</v>
      </c>
      <c r="O25" s="6">
        <f t="shared" si="6"/>
        <v>0</v>
      </c>
      <c r="P25" s="22"/>
      <c r="Q25" s="6">
        <f t="shared" si="9"/>
        <v>0</v>
      </c>
      <c r="R25" s="6">
        <f t="shared" si="7"/>
        <v>0</v>
      </c>
      <c r="S25" s="22"/>
      <c r="T25" s="6">
        <f t="shared" si="10"/>
        <v>0</v>
      </c>
      <c r="U25" s="6">
        <f t="shared" si="8"/>
        <v>0</v>
      </c>
    </row>
    <row r="26" spans="1:21" ht="12.75">
      <c r="A26" s="26"/>
      <c r="B26" s="26">
        <v>194</v>
      </c>
      <c r="C26" s="9" t="str">
        <f>IF(B26="","",LOOKUP(B26,Продукти!$A$4:A211,Продукти!$B$4:B211))</f>
        <v>Гречка варена</v>
      </c>
      <c r="D26" s="22"/>
      <c r="E26" s="5">
        <f>IF(B26=0,0,LOOKUP(B26,Продукти!$A$4:A1013,Продукти!$D$4:D1013))</f>
        <v>50</v>
      </c>
      <c r="F26" s="6">
        <f t="shared" si="0"/>
        <v>0</v>
      </c>
      <c r="G26" s="22"/>
      <c r="H26" s="6">
        <f t="shared" si="1"/>
        <v>0</v>
      </c>
      <c r="I26" s="6">
        <f t="shared" si="2"/>
        <v>0</v>
      </c>
      <c r="J26" s="22"/>
      <c r="K26" s="6">
        <f t="shared" si="3"/>
        <v>0</v>
      </c>
      <c r="L26" s="6">
        <f t="shared" si="4"/>
        <v>0</v>
      </c>
      <c r="M26" s="22"/>
      <c r="N26" s="6">
        <f t="shared" si="5"/>
        <v>0</v>
      </c>
      <c r="O26" s="6">
        <f t="shared" si="6"/>
        <v>0</v>
      </c>
      <c r="P26" s="22"/>
      <c r="Q26" s="6">
        <f t="shared" si="9"/>
        <v>0</v>
      </c>
      <c r="R26" s="6">
        <f t="shared" si="7"/>
        <v>0</v>
      </c>
      <c r="S26" s="22"/>
      <c r="T26" s="6">
        <f t="shared" si="10"/>
        <v>0</v>
      </c>
      <c r="U26" s="6">
        <f t="shared" si="8"/>
        <v>0</v>
      </c>
    </row>
    <row r="27" spans="1:21" ht="12.75">
      <c r="A27" s="26"/>
      <c r="B27" s="26"/>
      <c r="C27" s="9">
        <f>IF(B27="","",LOOKUP(B27,Продукти!$A$4:A212,Продукти!$B$4:B212))</f>
      </c>
      <c r="D27" s="22"/>
      <c r="E27" s="5">
        <f>IF(B27=0,0,LOOKUP(B27,Продукти!$A$4:A1014,Продукти!$D$4:D1014))</f>
        <v>0</v>
      </c>
      <c r="F27" s="6">
        <f t="shared" si="0"/>
        <v>0</v>
      </c>
      <c r="G27" s="22"/>
      <c r="H27" s="6">
        <f t="shared" si="1"/>
        <v>0</v>
      </c>
      <c r="I27" s="6">
        <f t="shared" si="2"/>
        <v>0</v>
      </c>
      <c r="J27" s="22"/>
      <c r="K27" s="6">
        <f t="shared" si="3"/>
        <v>0</v>
      </c>
      <c r="L27" s="6">
        <f t="shared" si="4"/>
        <v>0</v>
      </c>
      <c r="M27" s="22"/>
      <c r="N27" s="6">
        <f t="shared" si="5"/>
        <v>0</v>
      </c>
      <c r="O27" s="6">
        <f t="shared" si="6"/>
        <v>0</v>
      </c>
      <c r="P27" s="22"/>
      <c r="Q27" s="6">
        <f t="shared" si="9"/>
        <v>0</v>
      </c>
      <c r="R27" s="6">
        <f t="shared" si="7"/>
        <v>0</v>
      </c>
      <c r="S27" s="22"/>
      <c r="T27" s="6">
        <f t="shared" si="10"/>
        <v>0</v>
      </c>
      <c r="U27" s="6">
        <f t="shared" si="8"/>
        <v>0</v>
      </c>
    </row>
    <row r="28" spans="1:21" ht="12.75">
      <c r="A28" s="11"/>
      <c r="B28" s="10" t="s">
        <v>222</v>
      </c>
      <c r="C28" s="11"/>
      <c r="D28" s="6">
        <f>SUM(D13:D27)</f>
        <v>5.3</v>
      </c>
      <c r="E28" s="5"/>
      <c r="F28" s="6">
        <f>SUM(F13:F27)</f>
        <v>185</v>
      </c>
      <c r="G28" s="6">
        <f>SUM(G13:G27)</f>
        <v>0</v>
      </c>
      <c r="H28" s="5"/>
      <c r="I28" s="6">
        <f>SUM(I13:I27)</f>
        <v>0</v>
      </c>
      <c r="J28" s="6">
        <f>SUM(J13:J27)</f>
        <v>0</v>
      </c>
      <c r="K28" s="5"/>
      <c r="L28" s="6">
        <f>SUM(L13:L27)</f>
        <v>0</v>
      </c>
      <c r="M28" s="6">
        <f>SUM(M13:M27)</f>
        <v>0</v>
      </c>
      <c r="N28" s="5"/>
      <c r="O28" s="6">
        <f>SUM(O13:O27)</f>
        <v>0</v>
      </c>
      <c r="P28" s="6">
        <f>SUM(P13:P27)</f>
        <v>0</v>
      </c>
      <c r="Q28" s="5"/>
      <c r="R28" s="6">
        <f>SUM(R13:R27)</f>
        <v>0</v>
      </c>
      <c r="S28" s="6"/>
      <c r="T28" s="5"/>
      <c r="U28" s="6">
        <f>SUM(U13:U27)</f>
        <v>0</v>
      </c>
    </row>
    <row r="29" spans="1:21" ht="12.75">
      <c r="A29" s="1"/>
      <c r="B29" s="1"/>
      <c r="C29" s="1"/>
      <c r="D29" s="1"/>
      <c r="E29" s="23"/>
      <c r="F29" s="23"/>
      <c r="G29" s="2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3.5" customHeight="1">
      <c r="A30" s="55" t="s">
        <v>109</v>
      </c>
      <c r="B30" s="55"/>
      <c r="C30" s="55"/>
      <c r="D30" s="61">
        <f>F28</f>
        <v>185</v>
      </c>
      <c r="E30" s="61"/>
      <c r="F30" s="61"/>
      <c r="G30" s="61">
        <f>I28</f>
        <v>0</v>
      </c>
      <c r="H30" s="61"/>
      <c r="I30" s="61"/>
      <c r="J30" s="61">
        <f>L28</f>
        <v>0</v>
      </c>
      <c r="K30" s="61"/>
      <c r="L30" s="61"/>
      <c r="M30" s="61">
        <f>O28</f>
        <v>0</v>
      </c>
      <c r="N30" s="61"/>
      <c r="O30" s="61"/>
      <c r="P30" s="61">
        <f>R28</f>
        <v>0</v>
      </c>
      <c r="Q30" s="61"/>
      <c r="R30" s="61"/>
      <c r="S30" s="61">
        <f>U28</f>
        <v>0</v>
      </c>
      <c r="T30" s="61"/>
      <c r="U30" s="61"/>
    </row>
    <row r="31" spans="1:21" ht="12.75">
      <c r="A31" s="55"/>
      <c r="B31" s="55"/>
      <c r="C31" s="55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</row>
    <row r="32" spans="1:21" ht="13.5" customHeight="1">
      <c r="A32" s="55" t="s">
        <v>110</v>
      </c>
      <c r="B32" s="55"/>
      <c r="C32" s="55"/>
      <c r="D32" s="61">
        <f>D30/100</f>
        <v>1.85</v>
      </c>
      <c r="E32" s="61"/>
      <c r="F32" s="61"/>
      <c r="G32" s="61">
        <f>G30/100</f>
        <v>0</v>
      </c>
      <c r="H32" s="61"/>
      <c r="I32" s="61"/>
      <c r="J32" s="61">
        <f>J30/100</f>
        <v>0</v>
      </c>
      <c r="K32" s="61"/>
      <c r="L32" s="61"/>
      <c r="M32" s="61">
        <f>M30/100</f>
        <v>0</v>
      </c>
      <c r="N32" s="61"/>
      <c r="O32" s="61"/>
      <c r="P32" s="61">
        <f>P30/100</f>
        <v>0</v>
      </c>
      <c r="Q32" s="61"/>
      <c r="R32" s="61"/>
      <c r="S32" s="61">
        <f>S30/100</f>
        <v>0</v>
      </c>
      <c r="T32" s="61"/>
      <c r="U32" s="61"/>
    </row>
    <row r="33" spans="1:21" ht="12.75">
      <c r="A33" s="55"/>
      <c r="B33" s="55"/>
      <c r="C33" s="55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</row>
    <row r="34" spans="1:21" ht="23.25" customHeight="1">
      <c r="A34" s="55" t="s">
        <v>111</v>
      </c>
      <c r="B34" s="55"/>
      <c r="C34" s="55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</row>
    <row r="35" spans="1:21" ht="1.5" customHeight="1">
      <c r="A35" s="55"/>
      <c r="B35" s="55"/>
      <c r="C35" s="55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</row>
    <row r="36" spans="1:21" ht="19.5" customHeight="1">
      <c r="A36" s="55" t="s">
        <v>112</v>
      </c>
      <c r="B36" s="55"/>
      <c r="C36" s="55"/>
      <c r="D36" s="72"/>
      <c r="E36" s="73"/>
      <c r="F36" s="74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</row>
    <row r="37" spans="1:21" ht="21" customHeight="1">
      <c r="A37" s="55" t="s">
        <v>113</v>
      </c>
      <c r="B37" s="55"/>
      <c r="C37" s="55"/>
      <c r="D37" s="72"/>
      <c r="E37" s="73"/>
      <c r="F37" s="74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</row>
    <row r="38" spans="1:21" ht="24.75" customHeight="1">
      <c r="A38" s="55" t="s">
        <v>114</v>
      </c>
      <c r="B38" s="55"/>
      <c r="C38" s="55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1:2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</sheetData>
  <sheetProtection password="EA19" sheet="1" objects="1" scenarios="1"/>
  <mergeCells count="71">
    <mergeCell ref="R2:U3"/>
    <mergeCell ref="A38:C38"/>
    <mergeCell ref="P10:Q10"/>
    <mergeCell ref="S10:T10"/>
    <mergeCell ref="A30:C31"/>
    <mergeCell ref="A32:C33"/>
    <mergeCell ref="J11:L11"/>
    <mergeCell ref="M11:O11"/>
    <mergeCell ref="B2:H2"/>
    <mergeCell ref="B3:H3"/>
    <mergeCell ref="D10:E10"/>
    <mergeCell ref="G10:H10"/>
    <mergeCell ref="B7:C7"/>
    <mergeCell ref="B5:E5"/>
    <mergeCell ref="F5:H5"/>
    <mergeCell ref="G7:L7"/>
    <mergeCell ref="S32:U33"/>
    <mergeCell ref="M32:O33"/>
    <mergeCell ref="M9:O9"/>
    <mergeCell ref="P9:R9"/>
    <mergeCell ref="S9:U9"/>
    <mergeCell ref="M30:O31"/>
    <mergeCell ref="M10:N10"/>
    <mergeCell ref="P11:R11"/>
    <mergeCell ref="S11:U11"/>
    <mergeCell ref="S30:U31"/>
    <mergeCell ref="J32:L33"/>
    <mergeCell ref="P30:R31"/>
    <mergeCell ref="D30:F31"/>
    <mergeCell ref="G30:I31"/>
    <mergeCell ref="P32:R33"/>
    <mergeCell ref="J30:L31"/>
    <mergeCell ref="D32:F33"/>
    <mergeCell ref="G32:I33"/>
    <mergeCell ref="A34:C35"/>
    <mergeCell ref="M34:O35"/>
    <mergeCell ref="P34:R35"/>
    <mergeCell ref="S34:U35"/>
    <mergeCell ref="D34:F35"/>
    <mergeCell ref="G34:I35"/>
    <mergeCell ref="J34:L35"/>
    <mergeCell ref="S36:U36"/>
    <mergeCell ref="D37:F37"/>
    <mergeCell ref="G37:I37"/>
    <mergeCell ref="J37:L37"/>
    <mergeCell ref="S37:U37"/>
    <mergeCell ref="D36:F36"/>
    <mergeCell ref="G36:I36"/>
    <mergeCell ref="J36:L36"/>
    <mergeCell ref="M36:O36"/>
    <mergeCell ref="A36:C36"/>
    <mergeCell ref="A37:C37"/>
    <mergeCell ref="M37:O37"/>
    <mergeCell ref="P37:R37"/>
    <mergeCell ref="P36:R36"/>
    <mergeCell ref="P38:R38"/>
    <mergeCell ref="S38:U38"/>
    <mergeCell ref="D38:F38"/>
    <mergeCell ref="G38:I38"/>
    <mergeCell ref="J38:L38"/>
    <mergeCell ref="M38:O38"/>
    <mergeCell ref="T7:U7"/>
    <mergeCell ref="A9:C11"/>
    <mergeCell ref="D9:F9"/>
    <mergeCell ref="G9:I9"/>
    <mergeCell ref="J9:L9"/>
    <mergeCell ref="D11:F11"/>
    <mergeCell ref="G11:I11"/>
    <mergeCell ref="J10:K10"/>
    <mergeCell ref="D7:F7"/>
    <mergeCell ref="N7:S7"/>
  </mergeCells>
  <conditionalFormatting sqref="N13:N27 D28 F28:G28 I28:J28 L28:M28 O28:P28 R28:S28 U28 T13:T27 Q13:Q27 H13:H27 K13:K27 D30:U35 E13:E27">
    <cfRule type="cellIs" priority="1" dxfId="0" operator="lessThanOrEqual" stopIfTrue="1">
      <formula>0</formula>
    </cfRule>
  </conditionalFormatting>
  <conditionalFormatting sqref="F13:G27 L13:M27 U13:U27 O13:P27 R13:S27 I13:J27 D13:D27">
    <cfRule type="cellIs" priority="2" dxfId="0" operator="lessThanOrEqual" stopIfTrue="1">
      <formula>0</formula>
    </cfRule>
    <cfRule type="cellIs" priority="3" dxfId="0" operator="greaterThanOrEqual" stopIfTrue="1">
      <formula>1000000</formula>
    </cfRule>
  </conditionalFormatting>
  <dataValidations count="5">
    <dataValidation type="decimal" operator="greaterThanOrEqual" allowBlank="1" showInputMessage="1" showErrorMessage="1" promptTitle="Введення виходу страви" prompt="Введіть вихід страви - дійсне число, окрім символів та букв , наприклад: 0,11 или 105" errorTitle="Введення виходу страви" error="Введіть вихід страви - дійсне число, окрім символів та букв , наприклад: 0,11 или 105" sqref="G34:U35">
      <formula1>0</formula1>
    </dataValidation>
    <dataValidation type="decimal" allowBlank="1" showInputMessage="1" showErrorMessage="1" promptTitle="Введення норми продукту" prompt="Введіть норму продукту - дійсне число, окрім символів та букв , наприклад: 0,11 або 105" errorTitle="Введення норми продукту" error="Введіть норму продукту - дійсне число, окрім символів та букв , наприклад: 0,11 або 105" sqref="S13:S27 D13:D27 P13:P27 M13:M27 J13:J27 G13:G27">
      <formula1>0</formula1>
      <formula2>1000000</formula2>
    </dataValidation>
    <dataValidation type="whole" allowBlank="1" showInputMessage="1" showErrorMessage="1" promptTitle="Введення коду продукту" prompt="Введіть код продукту - ціле число, наприклад: 1 або 105, при цьому не менше 1 і не більше 250  " errorTitle="Помилка введення коду" error="Введіть код продукту - ціле число, наприклад: 1 або 105, при цьому не менше 1 і не більше 250  " sqref="B13:B27">
      <formula1>1</formula1>
      <formula2>250</formula2>
    </dataValidation>
    <dataValidation type="decimal" operator="greaterThanOrEqual" allowBlank="1" showInputMessage="1" showErrorMessage="1" promptTitle="Введення виходу страви" prompt="Введіть вихід страви - дійсне число, окрім символів та букв , наприклад: 0,11 або 105" errorTitle="Помилка введення виходу страви" error="Введіть вихід страви - дійсне число, окрім символів та букв , наприклад: 0,11 або 105" sqref="D34:F35">
      <formula1>0</formula1>
    </dataValidation>
    <dataValidation type="whole" allowBlank="1" showInputMessage="1" showErrorMessage="1" promptTitle="Введення порядкового номера" prompt="Введіть порядковий номер - ціле число, наприклад: 1 або 10, при цьому не менше 1 і не більше 15  " errorTitle="Помилка введення №п/п" error="Введіть порядковий номер - ціле число, наприклад: 1 або 10, при цьому не менше 1 і не більше 15  " sqref="A13:A27">
      <formula1>1</formula1>
      <formula2>15</formula2>
    </dataValidation>
  </dataValidations>
  <hyperlinks>
    <hyperlink ref="R2:U3" location="Навігатор!A1" display="Навігатор"/>
  </hyperlink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15" sqref="H15"/>
    </sheetView>
  </sheetViews>
  <sheetFormatPr defaultColWidth="9.00390625" defaultRowHeight="12.75"/>
  <cols>
    <col min="8" max="8" width="40.25390625" style="0" customWidth="1"/>
  </cols>
  <sheetData>
    <row r="1" ht="12.75">
      <c r="A1" t="s">
        <v>247</v>
      </c>
    </row>
    <row r="3" spans="1:8" ht="12.75">
      <c r="A3" s="96" t="s">
        <v>295</v>
      </c>
      <c r="B3" s="97"/>
      <c r="C3" s="97"/>
      <c r="D3" s="97"/>
      <c r="E3" s="97"/>
      <c r="F3" s="97"/>
      <c r="G3" s="98"/>
      <c r="H3" s="95" t="s">
        <v>296</v>
      </c>
    </row>
    <row r="5" spans="1:8" ht="12.75">
      <c r="A5" s="96" t="s">
        <v>294</v>
      </c>
      <c r="B5" s="97"/>
      <c r="C5" s="97"/>
      <c r="D5" s="97"/>
      <c r="E5" s="97"/>
      <c r="F5" s="97"/>
      <c r="G5" s="98"/>
      <c r="H5" s="95" t="s">
        <v>297</v>
      </c>
    </row>
  </sheetData>
  <mergeCells count="2">
    <mergeCell ref="A3:G3"/>
    <mergeCell ref="A5:G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9"/>
  <sheetViews>
    <sheetView tabSelected="1" zoomScale="79" zoomScaleNormal="79" workbookViewId="0" topLeftCell="A1">
      <selection activeCell="A19" sqref="A19"/>
    </sheetView>
  </sheetViews>
  <sheetFormatPr defaultColWidth="9.00390625" defaultRowHeight="12.75"/>
  <cols>
    <col min="1" max="1" width="5.25390625" style="2" customWidth="1"/>
    <col min="2" max="2" width="6.625" style="2" customWidth="1"/>
    <col min="3" max="3" width="24.25390625" style="2" customWidth="1"/>
    <col min="4" max="22" width="6.125" style="2" customWidth="1"/>
    <col min="23" max="16384" width="9.125" style="2" customWidth="1"/>
  </cols>
  <sheetData>
    <row r="1" spans="1:2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2.75">
      <c r="B2" s="63" t="str">
        <f>Особиста!A3</f>
        <v>пп. Мюллер Иосиф Адимович-2</v>
      </c>
      <c r="C2" s="64"/>
      <c r="D2" s="64"/>
      <c r="E2" s="64"/>
      <c r="F2" s="64"/>
      <c r="G2" s="64"/>
      <c r="H2" s="65"/>
      <c r="R2" s="75" t="s">
        <v>283</v>
      </c>
      <c r="S2" s="76"/>
      <c r="T2" s="76"/>
      <c r="U2" s="77"/>
    </row>
    <row r="3" spans="2:21" ht="12.75">
      <c r="B3" s="63" t="str">
        <f>Особиста!A5</f>
        <v>Підприємство Кафе-бар "Global"</v>
      </c>
      <c r="C3" s="64"/>
      <c r="D3" s="64"/>
      <c r="E3" s="64"/>
      <c r="F3" s="64"/>
      <c r="G3" s="64"/>
      <c r="H3" s="65"/>
      <c r="R3" s="78"/>
      <c r="S3" s="79"/>
      <c r="T3" s="79"/>
      <c r="U3" s="80"/>
    </row>
    <row r="4" spans="3:5" ht="12.75">
      <c r="C4" s="3"/>
      <c r="D4" s="3"/>
      <c r="E4" s="3"/>
    </row>
    <row r="5" spans="2:21" ht="15.75">
      <c r="B5" s="67" t="s">
        <v>103</v>
      </c>
      <c r="C5" s="67"/>
      <c r="D5" s="67"/>
      <c r="E5" s="67"/>
      <c r="F5" s="68">
        <v>105</v>
      </c>
      <c r="G5" s="68"/>
      <c r="H5" s="68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39"/>
      <c r="U5" s="39"/>
    </row>
    <row r="6" spans="20:21" ht="12.75">
      <c r="T6" s="40"/>
      <c r="U6" s="40"/>
    </row>
    <row r="7" spans="2:21" ht="18">
      <c r="B7" s="89" t="s">
        <v>120</v>
      </c>
      <c r="C7" s="90"/>
      <c r="D7" s="69" t="s">
        <v>282</v>
      </c>
      <c r="E7" s="69"/>
      <c r="F7" s="69"/>
      <c r="G7" s="62" t="s">
        <v>254</v>
      </c>
      <c r="H7" s="62"/>
      <c r="I7" s="62"/>
      <c r="J7" s="62"/>
      <c r="K7" s="62"/>
      <c r="L7" s="62"/>
      <c r="M7" s="42"/>
      <c r="N7" s="88" t="s">
        <v>121</v>
      </c>
      <c r="O7" s="88"/>
      <c r="P7" s="88"/>
      <c r="Q7" s="88"/>
      <c r="R7" s="88"/>
      <c r="S7" s="88"/>
      <c r="T7" s="86">
        <v>102</v>
      </c>
      <c r="U7" s="87"/>
    </row>
    <row r="8" spans="2:21" ht="18">
      <c r="B8" s="17"/>
      <c r="C8" s="17"/>
      <c r="D8" s="18"/>
      <c r="E8" s="19"/>
      <c r="F8" s="19"/>
      <c r="G8" s="19"/>
      <c r="H8" s="19"/>
      <c r="J8" s="17"/>
      <c r="K8" s="17"/>
      <c r="L8" s="17"/>
      <c r="M8" s="17"/>
      <c r="N8" s="17"/>
      <c r="O8" s="20"/>
      <c r="P8" s="20"/>
      <c r="Q8" s="20"/>
      <c r="R8" s="15"/>
      <c r="S8" s="15"/>
      <c r="T8" s="41"/>
      <c r="U8" s="40"/>
    </row>
    <row r="9" spans="1:21" ht="12.75">
      <c r="A9" s="81" t="s">
        <v>119</v>
      </c>
      <c r="B9" s="81"/>
      <c r="C9" s="81"/>
      <c r="D9" s="85"/>
      <c r="E9" s="85"/>
      <c r="F9" s="85"/>
      <c r="G9" s="85"/>
      <c r="H9" s="85"/>
      <c r="I9" s="85"/>
      <c r="J9" s="85">
        <v>555</v>
      </c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</row>
    <row r="10" spans="1:21" ht="12.75" customHeight="1">
      <c r="A10" s="81"/>
      <c r="B10" s="81"/>
      <c r="C10" s="81"/>
      <c r="D10" s="56" t="s">
        <v>122</v>
      </c>
      <c r="E10" s="57"/>
      <c r="F10" s="21">
        <v>1</v>
      </c>
      <c r="G10" s="56" t="s">
        <v>122</v>
      </c>
      <c r="H10" s="57"/>
      <c r="I10" s="21">
        <v>1</v>
      </c>
      <c r="J10" s="56" t="s">
        <v>122</v>
      </c>
      <c r="K10" s="57"/>
      <c r="L10" s="21">
        <v>2</v>
      </c>
      <c r="M10" s="56" t="s">
        <v>122</v>
      </c>
      <c r="N10" s="57"/>
      <c r="O10" s="21">
        <v>1</v>
      </c>
      <c r="P10" s="56" t="s">
        <v>122</v>
      </c>
      <c r="Q10" s="57"/>
      <c r="R10" s="21">
        <v>1</v>
      </c>
      <c r="S10" s="56" t="s">
        <v>122</v>
      </c>
      <c r="T10" s="57"/>
      <c r="U10" s="21">
        <v>1</v>
      </c>
    </row>
    <row r="11" spans="1:21" ht="16.5" customHeight="1">
      <c r="A11" s="82"/>
      <c r="B11" s="82"/>
      <c r="C11" s="82"/>
      <c r="D11" s="58">
        <v>40179</v>
      </c>
      <c r="E11" s="59"/>
      <c r="F11" s="60"/>
      <c r="G11" s="58">
        <v>40179</v>
      </c>
      <c r="H11" s="59"/>
      <c r="I11" s="60"/>
      <c r="J11" s="58">
        <v>40179</v>
      </c>
      <c r="K11" s="59"/>
      <c r="L11" s="60"/>
      <c r="M11" s="58">
        <v>40179</v>
      </c>
      <c r="N11" s="59"/>
      <c r="O11" s="60"/>
      <c r="P11" s="58">
        <v>40179</v>
      </c>
      <c r="Q11" s="59"/>
      <c r="R11" s="60"/>
      <c r="S11" s="58">
        <v>40179</v>
      </c>
      <c r="T11" s="59"/>
      <c r="U11" s="60"/>
    </row>
    <row r="12" spans="1:21" ht="12.75">
      <c r="A12" s="14" t="s">
        <v>117</v>
      </c>
      <c r="B12" s="7" t="s">
        <v>116</v>
      </c>
      <c r="C12" s="8" t="s">
        <v>105</v>
      </c>
      <c r="D12" s="8" t="s">
        <v>106</v>
      </c>
      <c r="E12" s="8" t="s">
        <v>107</v>
      </c>
      <c r="F12" s="8" t="s">
        <v>108</v>
      </c>
      <c r="G12" s="8" t="s">
        <v>106</v>
      </c>
      <c r="H12" s="8" t="s">
        <v>107</v>
      </c>
      <c r="I12" s="8" t="s">
        <v>108</v>
      </c>
      <c r="J12" s="8" t="s">
        <v>106</v>
      </c>
      <c r="K12" s="8" t="s">
        <v>107</v>
      </c>
      <c r="L12" s="8" t="s">
        <v>108</v>
      </c>
      <c r="M12" s="8" t="s">
        <v>106</v>
      </c>
      <c r="N12" s="8" t="s">
        <v>107</v>
      </c>
      <c r="O12" s="8" t="s">
        <v>108</v>
      </c>
      <c r="P12" s="8" t="s">
        <v>106</v>
      </c>
      <c r="Q12" s="8" t="s">
        <v>107</v>
      </c>
      <c r="R12" s="8" t="s">
        <v>108</v>
      </c>
      <c r="S12" s="8" t="s">
        <v>106</v>
      </c>
      <c r="T12" s="8" t="s">
        <v>107</v>
      </c>
      <c r="U12" s="8" t="s">
        <v>108</v>
      </c>
    </row>
    <row r="13" spans="1:21" ht="12.75">
      <c r="A13" s="26">
        <v>1</v>
      </c>
      <c r="B13" s="26">
        <v>194</v>
      </c>
      <c r="C13" s="9" t="str">
        <f>IF(B13="","",LOOKUP(B13,Продукти!$A$4:A198,Продукти!$B$4:B198))</f>
        <v>Гречка варена</v>
      </c>
      <c r="D13" s="22">
        <v>1</v>
      </c>
      <c r="E13" s="5">
        <f>IF(B13=0,0,LOOKUP(B13,Продукти!$A$4:A1000,Продукти!$D$4:D1000))</f>
        <v>50</v>
      </c>
      <c r="F13" s="6">
        <f aca="true" t="shared" si="0" ref="F13:F27">D13*E13</f>
        <v>50</v>
      </c>
      <c r="G13" s="22"/>
      <c r="H13" s="6">
        <f aca="true" t="shared" si="1" ref="H13:H27">IF(G13=0,0,E13)</f>
        <v>0</v>
      </c>
      <c r="I13" s="6">
        <f aca="true" t="shared" si="2" ref="I13:I27">G13*H13</f>
        <v>0</v>
      </c>
      <c r="J13" s="22"/>
      <c r="K13" s="6">
        <f aca="true" t="shared" si="3" ref="K13:K27">IF(J13=0,0,E13)</f>
        <v>0</v>
      </c>
      <c r="L13" s="6">
        <f aca="true" t="shared" si="4" ref="L13:L27">J13*K13</f>
        <v>0</v>
      </c>
      <c r="M13" s="22"/>
      <c r="N13" s="6">
        <f>IF(M13=0,0,E13)</f>
        <v>0</v>
      </c>
      <c r="O13" s="6">
        <f aca="true" t="shared" si="5" ref="O13:O27">M13*N13</f>
        <v>0</v>
      </c>
      <c r="P13" s="22"/>
      <c r="Q13" s="6">
        <f>IF(P13=0,0,E13)</f>
        <v>0</v>
      </c>
      <c r="R13" s="6">
        <f aca="true" t="shared" si="6" ref="R13:R27">P13*Q13</f>
        <v>0</v>
      </c>
      <c r="S13" s="22"/>
      <c r="T13" s="6">
        <f>IF(S13=0,0,E13)</f>
        <v>0</v>
      </c>
      <c r="U13" s="6">
        <f aca="true" t="shared" si="7" ref="U13:U27">S13*T13</f>
        <v>0</v>
      </c>
    </row>
    <row r="14" spans="1:21" ht="12.75">
      <c r="A14" s="26">
        <v>2</v>
      </c>
      <c r="B14" s="26">
        <v>1</v>
      </c>
      <c r="C14" s="9" t="str">
        <f>IF(B14="","",LOOKUP(B14,Продукти!$A$4:A199,Продукти!$B$4:B199))</f>
        <v>Ананаси  консервовані</v>
      </c>
      <c r="D14" s="22">
        <v>2</v>
      </c>
      <c r="E14" s="5">
        <f>IF(B14=0,0,LOOKUP(B14,Продукти!$A$4:A1001,Продукти!$D$4:D1001))</f>
        <v>50</v>
      </c>
      <c r="F14" s="6">
        <f t="shared" si="0"/>
        <v>100</v>
      </c>
      <c r="G14" s="22"/>
      <c r="H14" s="6">
        <f t="shared" si="1"/>
        <v>0</v>
      </c>
      <c r="I14" s="6">
        <f t="shared" si="2"/>
        <v>0</v>
      </c>
      <c r="J14" s="22"/>
      <c r="K14" s="6">
        <f t="shared" si="3"/>
        <v>0</v>
      </c>
      <c r="L14" s="6">
        <f t="shared" si="4"/>
        <v>0</v>
      </c>
      <c r="M14" s="22"/>
      <c r="N14" s="6">
        <f aca="true" t="shared" si="8" ref="N14:N27">IF(M14=0,0,E14)</f>
        <v>0</v>
      </c>
      <c r="O14" s="6">
        <f t="shared" si="5"/>
        <v>0</v>
      </c>
      <c r="P14" s="22"/>
      <c r="Q14" s="6">
        <f aca="true" t="shared" si="9" ref="Q14:Q27">N14</f>
        <v>0</v>
      </c>
      <c r="R14" s="6">
        <f t="shared" si="6"/>
        <v>0</v>
      </c>
      <c r="S14" s="22"/>
      <c r="T14" s="6">
        <f aca="true" t="shared" si="10" ref="T14:T27">Q14</f>
        <v>0</v>
      </c>
      <c r="U14" s="6">
        <f t="shared" si="7"/>
        <v>0</v>
      </c>
    </row>
    <row r="15" spans="1:21" ht="12.75">
      <c r="A15" s="26">
        <v>3</v>
      </c>
      <c r="B15" s="26">
        <v>2</v>
      </c>
      <c r="C15" s="9" t="str">
        <f>IF(B15="","",LOOKUP(B15,Продукти!$A$4:A200,Продукти!$B$4:B200))</f>
        <v>Аджика</v>
      </c>
      <c r="D15" s="22">
        <v>3</v>
      </c>
      <c r="E15" s="5">
        <f>IF(B15=0,0,LOOKUP(B15,Продукти!$A$4:A1002,Продукти!$D$4:D1002))</f>
        <v>30</v>
      </c>
      <c r="F15" s="6">
        <f t="shared" si="0"/>
        <v>90</v>
      </c>
      <c r="G15" s="22">
        <v>5</v>
      </c>
      <c r="H15" s="6">
        <f t="shared" si="1"/>
        <v>30</v>
      </c>
      <c r="I15" s="6">
        <f t="shared" si="2"/>
        <v>150</v>
      </c>
      <c r="J15" s="22"/>
      <c r="K15" s="6">
        <f t="shared" si="3"/>
        <v>0</v>
      </c>
      <c r="L15" s="6">
        <f t="shared" si="4"/>
        <v>0</v>
      </c>
      <c r="M15" s="22"/>
      <c r="N15" s="6">
        <f t="shared" si="8"/>
        <v>0</v>
      </c>
      <c r="O15" s="6">
        <f t="shared" si="5"/>
        <v>0</v>
      </c>
      <c r="P15" s="22"/>
      <c r="Q15" s="6">
        <f t="shared" si="9"/>
        <v>0</v>
      </c>
      <c r="R15" s="6">
        <f t="shared" si="6"/>
        <v>0</v>
      </c>
      <c r="S15" s="22"/>
      <c r="T15" s="6">
        <f t="shared" si="10"/>
        <v>0</v>
      </c>
      <c r="U15" s="6">
        <f t="shared" si="7"/>
        <v>0</v>
      </c>
    </row>
    <row r="16" spans="1:21" ht="12.75">
      <c r="A16" s="26">
        <v>4</v>
      </c>
      <c r="B16" s="26">
        <v>129</v>
      </c>
      <c r="C16" s="9" t="str">
        <f>IF(B16="","",LOOKUP(B16,Продукти!$A$4:A201,Продукти!$B$4:B201))</f>
        <v>Сало свіже</v>
      </c>
      <c r="D16" s="22">
        <v>4</v>
      </c>
      <c r="E16" s="5">
        <f>IF(B16=0,0,LOOKUP(B16,Продукти!$A$4:A1003,Продукти!$D$4:D1003))</f>
        <v>60</v>
      </c>
      <c r="F16" s="6">
        <f t="shared" si="0"/>
        <v>240</v>
      </c>
      <c r="G16" s="22">
        <v>6</v>
      </c>
      <c r="H16" s="6">
        <f t="shared" si="1"/>
        <v>60</v>
      </c>
      <c r="I16" s="6">
        <f t="shared" si="2"/>
        <v>360</v>
      </c>
      <c r="J16" s="22"/>
      <c r="K16" s="6">
        <f t="shared" si="3"/>
        <v>0</v>
      </c>
      <c r="L16" s="6">
        <f t="shared" si="4"/>
        <v>0</v>
      </c>
      <c r="M16" s="22"/>
      <c r="N16" s="6">
        <f t="shared" si="8"/>
        <v>0</v>
      </c>
      <c r="O16" s="6">
        <f t="shared" si="5"/>
        <v>0</v>
      </c>
      <c r="P16" s="22"/>
      <c r="Q16" s="6">
        <f t="shared" si="9"/>
        <v>0</v>
      </c>
      <c r="R16" s="6">
        <f t="shared" si="6"/>
        <v>0</v>
      </c>
      <c r="S16" s="22"/>
      <c r="T16" s="6">
        <f t="shared" si="10"/>
        <v>0</v>
      </c>
      <c r="U16" s="6">
        <f t="shared" si="7"/>
        <v>0</v>
      </c>
    </row>
    <row r="17" spans="1:21" ht="12.75">
      <c r="A17" s="26">
        <v>5</v>
      </c>
      <c r="B17" s="26">
        <v>128</v>
      </c>
      <c r="C17" s="9" t="str">
        <f>IF(B17="","",LOOKUP(B17,Продукти!$A$4:A202,Продукти!$B$4:B202))</f>
        <v>Рульки свинячі (варені)</v>
      </c>
      <c r="D17" s="22">
        <v>5</v>
      </c>
      <c r="E17" s="5">
        <f>IF(B17=0,0,LOOKUP(B17,Продукти!$A$4:A1004,Продукти!$D$4:D1004))</f>
        <v>30</v>
      </c>
      <c r="F17" s="6">
        <f t="shared" si="0"/>
        <v>150</v>
      </c>
      <c r="G17" s="22"/>
      <c r="H17" s="6">
        <f t="shared" si="1"/>
        <v>0</v>
      </c>
      <c r="I17" s="6">
        <f t="shared" si="2"/>
        <v>0</v>
      </c>
      <c r="J17" s="22"/>
      <c r="K17" s="6">
        <f t="shared" si="3"/>
        <v>0</v>
      </c>
      <c r="L17" s="6">
        <f t="shared" si="4"/>
        <v>0</v>
      </c>
      <c r="M17" s="22"/>
      <c r="N17" s="6">
        <f t="shared" si="8"/>
        <v>0</v>
      </c>
      <c r="O17" s="6">
        <f t="shared" si="5"/>
        <v>0</v>
      </c>
      <c r="P17" s="22"/>
      <c r="Q17" s="6">
        <f t="shared" si="9"/>
        <v>0</v>
      </c>
      <c r="R17" s="6">
        <f t="shared" si="6"/>
        <v>0</v>
      </c>
      <c r="S17" s="22"/>
      <c r="T17" s="6">
        <f t="shared" si="10"/>
        <v>0</v>
      </c>
      <c r="U17" s="6">
        <f t="shared" si="7"/>
        <v>0</v>
      </c>
    </row>
    <row r="18" spans="1:21" ht="12.75">
      <c r="A18" s="26">
        <v>6</v>
      </c>
      <c r="B18" s="26">
        <v>56</v>
      </c>
      <c r="C18" s="9" t="str">
        <f>IF(B18="","",LOOKUP(B18,Продукти!$A$4:A203,Продукти!$B$4:B203))</f>
        <v>Ковбаски Баварськи</v>
      </c>
      <c r="D18" s="22">
        <v>6</v>
      </c>
      <c r="E18" s="5">
        <f>IF(B18=0,0,LOOKUP(B18,Продукти!$A$4:A1005,Продукти!$D$4:D1005))</f>
        <v>80</v>
      </c>
      <c r="F18" s="6">
        <f t="shared" si="0"/>
        <v>480</v>
      </c>
      <c r="G18" s="22">
        <v>5</v>
      </c>
      <c r="H18" s="6">
        <f t="shared" si="1"/>
        <v>80</v>
      </c>
      <c r="I18" s="6">
        <f t="shared" si="2"/>
        <v>400</v>
      </c>
      <c r="J18" s="22"/>
      <c r="K18" s="6">
        <f t="shared" si="3"/>
        <v>0</v>
      </c>
      <c r="L18" s="6">
        <f t="shared" si="4"/>
        <v>0</v>
      </c>
      <c r="M18" s="22"/>
      <c r="N18" s="6">
        <f t="shared" si="8"/>
        <v>0</v>
      </c>
      <c r="O18" s="6">
        <f t="shared" si="5"/>
        <v>0</v>
      </c>
      <c r="P18" s="22"/>
      <c r="Q18" s="6">
        <f t="shared" si="9"/>
        <v>0</v>
      </c>
      <c r="R18" s="6">
        <f t="shared" si="6"/>
        <v>0</v>
      </c>
      <c r="S18" s="22"/>
      <c r="T18" s="6">
        <f t="shared" si="10"/>
        <v>0</v>
      </c>
      <c r="U18" s="6">
        <f t="shared" si="7"/>
        <v>0</v>
      </c>
    </row>
    <row r="19" spans="1:21" ht="12.75">
      <c r="A19" s="26"/>
      <c r="B19" s="26"/>
      <c r="C19" s="9">
        <f>IF(B19="","",LOOKUP(B19,Продукти!$A$4:A204,Продукти!$B$4:B204))</f>
      </c>
      <c r="D19" s="22"/>
      <c r="E19" s="5">
        <f>IF(B19=0,0,LOOKUP(B19,Продукти!$A$4:A1006,Продукти!$D$4:D1006))</f>
        <v>0</v>
      </c>
      <c r="F19" s="6">
        <f t="shared" si="0"/>
        <v>0</v>
      </c>
      <c r="G19" s="22"/>
      <c r="H19" s="6">
        <f t="shared" si="1"/>
        <v>0</v>
      </c>
      <c r="I19" s="6">
        <f t="shared" si="2"/>
        <v>0</v>
      </c>
      <c r="J19" s="22"/>
      <c r="K19" s="6">
        <f t="shared" si="3"/>
        <v>0</v>
      </c>
      <c r="L19" s="6">
        <f t="shared" si="4"/>
        <v>0</v>
      </c>
      <c r="M19" s="22"/>
      <c r="N19" s="6">
        <f t="shared" si="8"/>
        <v>0</v>
      </c>
      <c r="O19" s="6">
        <f t="shared" si="5"/>
        <v>0</v>
      </c>
      <c r="P19" s="22"/>
      <c r="Q19" s="6">
        <f t="shared" si="9"/>
        <v>0</v>
      </c>
      <c r="R19" s="6">
        <f t="shared" si="6"/>
        <v>0</v>
      </c>
      <c r="S19" s="22"/>
      <c r="T19" s="6">
        <f t="shared" si="10"/>
        <v>0</v>
      </c>
      <c r="U19" s="6">
        <f t="shared" si="7"/>
        <v>0</v>
      </c>
    </row>
    <row r="20" spans="1:21" ht="12.75">
      <c r="A20" s="26"/>
      <c r="B20" s="26"/>
      <c r="C20" s="9">
        <f>IF(B20="","",LOOKUP(B20,Продукти!$A$4:A205,Продукти!$B$4:B205))</f>
      </c>
      <c r="D20" s="22"/>
      <c r="E20" s="5">
        <f>IF(B20=0,0,LOOKUP(B20,Продукти!$A$4:A1007,Продукти!$D$4:D1007))</f>
        <v>0</v>
      </c>
      <c r="F20" s="6">
        <f t="shared" si="0"/>
        <v>0</v>
      </c>
      <c r="G20" s="22"/>
      <c r="H20" s="6">
        <f t="shared" si="1"/>
        <v>0</v>
      </c>
      <c r="I20" s="6">
        <f t="shared" si="2"/>
        <v>0</v>
      </c>
      <c r="J20" s="22"/>
      <c r="K20" s="6">
        <f t="shared" si="3"/>
        <v>0</v>
      </c>
      <c r="L20" s="6">
        <f t="shared" si="4"/>
        <v>0</v>
      </c>
      <c r="M20" s="22"/>
      <c r="N20" s="6">
        <f t="shared" si="8"/>
        <v>0</v>
      </c>
      <c r="O20" s="6">
        <f t="shared" si="5"/>
        <v>0</v>
      </c>
      <c r="P20" s="22"/>
      <c r="Q20" s="6">
        <f t="shared" si="9"/>
        <v>0</v>
      </c>
      <c r="R20" s="6">
        <f t="shared" si="6"/>
        <v>0</v>
      </c>
      <c r="S20" s="22"/>
      <c r="T20" s="6">
        <f t="shared" si="10"/>
        <v>0</v>
      </c>
      <c r="U20" s="6">
        <f t="shared" si="7"/>
        <v>0</v>
      </c>
    </row>
    <row r="21" spans="1:21" ht="12.75">
      <c r="A21" s="26"/>
      <c r="B21" s="26"/>
      <c r="C21" s="9">
        <f>IF(B21="","",LOOKUP(B21,Продукти!$A$4:A206,Продукти!$B$4:B206))</f>
      </c>
      <c r="D21" s="22"/>
      <c r="E21" s="5">
        <f>IF(B21=0,0,LOOKUP(B21,Продукти!$A$4:A1008,Продукти!$D$4:D1008))</f>
        <v>0</v>
      </c>
      <c r="F21" s="6">
        <f t="shared" si="0"/>
        <v>0</v>
      </c>
      <c r="G21" s="22"/>
      <c r="H21" s="6">
        <f t="shared" si="1"/>
        <v>0</v>
      </c>
      <c r="I21" s="6">
        <f t="shared" si="2"/>
        <v>0</v>
      </c>
      <c r="J21" s="22"/>
      <c r="K21" s="6">
        <f t="shared" si="3"/>
        <v>0</v>
      </c>
      <c r="L21" s="6">
        <f t="shared" si="4"/>
        <v>0</v>
      </c>
      <c r="M21" s="22"/>
      <c r="N21" s="6">
        <f t="shared" si="8"/>
        <v>0</v>
      </c>
      <c r="O21" s="6">
        <f t="shared" si="5"/>
        <v>0</v>
      </c>
      <c r="P21" s="22"/>
      <c r="Q21" s="6">
        <f t="shared" si="9"/>
        <v>0</v>
      </c>
      <c r="R21" s="6">
        <f t="shared" si="6"/>
        <v>0</v>
      </c>
      <c r="S21" s="22"/>
      <c r="T21" s="6">
        <f t="shared" si="10"/>
        <v>0</v>
      </c>
      <c r="U21" s="6">
        <f t="shared" si="7"/>
        <v>0</v>
      </c>
    </row>
    <row r="22" spans="1:21" ht="12.75">
      <c r="A22" s="26"/>
      <c r="B22" s="26"/>
      <c r="C22" s="9">
        <f>IF(B22="","",LOOKUP(B22,Продукти!$A$4:A207,Продукти!$B$4:B207))</f>
      </c>
      <c r="D22" s="22"/>
      <c r="E22" s="5">
        <f>IF(B22=0,0,LOOKUP(B22,Продукти!$A$4:A1009,Продукти!$D$4:D1009))</f>
        <v>0</v>
      </c>
      <c r="F22" s="6">
        <f t="shared" si="0"/>
        <v>0</v>
      </c>
      <c r="G22" s="22"/>
      <c r="H22" s="6">
        <f t="shared" si="1"/>
        <v>0</v>
      </c>
      <c r="I22" s="6">
        <f t="shared" si="2"/>
        <v>0</v>
      </c>
      <c r="J22" s="22"/>
      <c r="K22" s="6">
        <f t="shared" si="3"/>
        <v>0</v>
      </c>
      <c r="L22" s="6">
        <f t="shared" si="4"/>
        <v>0</v>
      </c>
      <c r="M22" s="22"/>
      <c r="N22" s="6">
        <f t="shared" si="8"/>
        <v>0</v>
      </c>
      <c r="O22" s="6">
        <f t="shared" si="5"/>
        <v>0</v>
      </c>
      <c r="P22" s="22"/>
      <c r="Q22" s="6">
        <f t="shared" si="9"/>
        <v>0</v>
      </c>
      <c r="R22" s="6">
        <f t="shared" si="6"/>
        <v>0</v>
      </c>
      <c r="S22" s="22"/>
      <c r="T22" s="6">
        <f t="shared" si="10"/>
        <v>0</v>
      </c>
      <c r="U22" s="6">
        <f t="shared" si="7"/>
        <v>0</v>
      </c>
    </row>
    <row r="23" spans="1:21" ht="12.75">
      <c r="A23" s="26"/>
      <c r="B23" s="26"/>
      <c r="C23" s="9">
        <f>IF(B23="","",LOOKUP(B23,Продукти!$A$4:A208,Продукти!$B$4:B208))</f>
      </c>
      <c r="D23" s="22"/>
      <c r="E23" s="5">
        <f>IF(B23=0,0,LOOKUP(B23,Продукти!$A$4:A1010,Продукти!$D$4:D1010))</f>
        <v>0</v>
      </c>
      <c r="F23" s="6">
        <f t="shared" si="0"/>
        <v>0</v>
      </c>
      <c r="G23" s="22"/>
      <c r="H23" s="6">
        <f t="shared" si="1"/>
        <v>0</v>
      </c>
      <c r="I23" s="6">
        <f t="shared" si="2"/>
        <v>0</v>
      </c>
      <c r="J23" s="22"/>
      <c r="K23" s="6">
        <f t="shared" si="3"/>
        <v>0</v>
      </c>
      <c r="L23" s="6">
        <f t="shared" si="4"/>
        <v>0</v>
      </c>
      <c r="M23" s="22"/>
      <c r="N23" s="6">
        <f t="shared" si="8"/>
        <v>0</v>
      </c>
      <c r="O23" s="6">
        <f t="shared" si="5"/>
        <v>0</v>
      </c>
      <c r="P23" s="22"/>
      <c r="Q23" s="6">
        <f t="shared" si="9"/>
        <v>0</v>
      </c>
      <c r="R23" s="6">
        <f t="shared" si="6"/>
        <v>0</v>
      </c>
      <c r="S23" s="22"/>
      <c r="T23" s="6">
        <f t="shared" si="10"/>
        <v>0</v>
      </c>
      <c r="U23" s="6">
        <f t="shared" si="7"/>
        <v>0</v>
      </c>
    </row>
    <row r="24" spans="1:21" ht="12.75">
      <c r="A24" s="26"/>
      <c r="B24" s="26"/>
      <c r="C24" s="9">
        <f>IF(B24="","",LOOKUP(B24,Продукти!$A$4:A209,Продукти!$B$4:B209))</f>
      </c>
      <c r="D24" s="22"/>
      <c r="E24" s="5">
        <f>IF(B24=0,0,LOOKUP(B24,Продукти!$A$4:A1011,Продукти!$D$4:D1011))</f>
        <v>0</v>
      </c>
      <c r="F24" s="6">
        <f t="shared" si="0"/>
        <v>0</v>
      </c>
      <c r="G24" s="22"/>
      <c r="H24" s="6">
        <f t="shared" si="1"/>
        <v>0</v>
      </c>
      <c r="I24" s="6">
        <f t="shared" si="2"/>
        <v>0</v>
      </c>
      <c r="J24" s="22"/>
      <c r="K24" s="6">
        <f t="shared" si="3"/>
        <v>0</v>
      </c>
      <c r="L24" s="6">
        <f t="shared" si="4"/>
        <v>0</v>
      </c>
      <c r="M24" s="22"/>
      <c r="N24" s="6">
        <f t="shared" si="8"/>
        <v>0</v>
      </c>
      <c r="O24" s="6">
        <f t="shared" si="5"/>
        <v>0</v>
      </c>
      <c r="P24" s="22"/>
      <c r="Q24" s="6">
        <f t="shared" si="9"/>
        <v>0</v>
      </c>
      <c r="R24" s="6">
        <f t="shared" si="6"/>
        <v>0</v>
      </c>
      <c r="S24" s="22"/>
      <c r="T24" s="6">
        <f t="shared" si="10"/>
        <v>0</v>
      </c>
      <c r="U24" s="6">
        <f t="shared" si="7"/>
        <v>0</v>
      </c>
    </row>
    <row r="25" spans="1:21" ht="12.75">
      <c r="A25" s="26"/>
      <c r="B25" s="26"/>
      <c r="C25" s="9">
        <f>IF(B25="","",LOOKUP(B25,Продукти!$A$4:A210,Продукти!$B$4:B210))</f>
      </c>
      <c r="D25" s="22"/>
      <c r="E25" s="5">
        <f>IF(B25=0,0,LOOKUP(B25,Продукти!$A$4:A1012,Продукти!$D$4:D1012))</f>
        <v>0</v>
      </c>
      <c r="F25" s="6">
        <f t="shared" si="0"/>
        <v>0</v>
      </c>
      <c r="G25" s="22"/>
      <c r="H25" s="6">
        <f t="shared" si="1"/>
        <v>0</v>
      </c>
      <c r="I25" s="6">
        <f t="shared" si="2"/>
        <v>0</v>
      </c>
      <c r="J25" s="22"/>
      <c r="K25" s="6">
        <f t="shared" si="3"/>
        <v>0</v>
      </c>
      <c r="L25" s="6">
        <f t="shared" si="4"/>
        <v>0</v>
      </c>
      <c r="M25" s="22"/>
      <c r="N25" s="6">
        <f t="shared" si="8"/>
        <v>0</v>
      </c>
      <c r="O25" s="6">
        <f t="shared" si="5"/>
        <v>0</v>
      </c>
      <c r="P25" s="22"/>
      <c r="Q25" s="6">
        <f t="shared" si="9"/>
        <v>0</v>
      </c>
      <c r="R25" s="6">
        <f t="shared" si="6"/>
        <v>0</v>
      </c>
      <c r="S25" s="22"/>
      <c r="T25" s="6">
        <f t="shared" si="10"/>
        <v>0</v>
      </c>
      <c r="U25" s="6">
        <f t="shared" si="7"/>
        <v>0</v>
      </c>
    </row>
    <row r="26" spans="1:21" ht="12.75">
      <c r="A26" s="26"/>
      <c r="B26" s="26"/>
      <c r="C26" s="9">
        <f>IF(B26="","",LOOKUP(B26,Продукти!$A$4:A211,Продукти!$B$4:B211))</f>
      </c>
      <c r="D26" s="22"/>
      <c r="E26" s="5">
        <f>IF(B26=0,0,LOOKUP(B26,Продукти!$A$4:A1013,Продукти!$D$4:D1013))</f>
        <v>0</v>
      </c>
      <c r="F26" s="6">
        <f t="shared" si="0"/>
        <v>0</v>
      </c>
      <c r="G26" s="22"/>
      <c r="H26" s="6">
        <f t="shared" si="1"/>
        <v>0</v>
      </c>
      <c r="I26" s="6">
        <f t="shared" si="2"/>
        <v>0</v>
      </c>
      <c r="J26" s="22"/>
      <c r="K26" s="6">
        <f t="shared" si="3"/>
        <v>0</v>
      </c>
      <c r="L26" s="6">
        <f t="shared" si="4"/>
        <v>0</v>
      </c>
      <c r="M26" s="22"/>
      <c r="N26" s="6">
        <f t="shared" si="8"/>
        <v>0</v>
      </c>
      <c r="O26" s="6">
        <f t="shared" si="5"/>
        <v>0</v>
      </c>
      <c r="P26" s="22"/>
      <c r="Q26" s="6">
        <f t="shared" si="9"/>
        <v>0</v>
      </c>
      <c r="R26" s="6">
        <f t="shared" si="6"/>
        <v>0</v>
      </c>
      <c r="S26" s="22"/>
      <c r="T26" s="6">
        <f t="shared" si="10"/>
        <v>0</v>
      </c>
      <c r="U26" s="6">
        <f t="shared" si="7"/>
        <v>0</v>
      </c>
    </row>
    <row r="27" spans="1:21" ht="12.75">
      <c r="A27" s="26"/>
      <c r="B27" s="26"/>
      <c r="C27" s="9">
        <f>IF(B27="","",LOOKUP(B27,Продукти!$A$4:A212,Продукти!$B$4:B212))</f>
      </c>
      <c r="D27" s="22"/>
      <c r="E27" s="5">
        <f>IF(B27=0,0,LOOKUP(B27,Продукти!$A$4:A1014,Продукти!$D$4:D1014))</f>
        <v>0</v>
      </c>
      <c r="F27" s="6">
        <f t="shared" si="0"/>
        <v>0</v>
      </c>
      <c r="G27" s="22"/>
      <c r="H27" s="6">
        <f t="shared" si="1"/>
        <v>0</v>
      </c>
      <c r="I27" s="6">
        <f t="shared" si="2"/>
        <v>0</v>
      </c>
      <c r="J27" s="22"/>
      <c r="K27" s="6">
        <f t="shared" si="3"/>
        <v>0</v>
      </c>
      <c r="L27" s="6">
        <f t="shared" si="4"/>
        <v>0</v>
      </c>
      <c r="M27" s="22"/>
      <c r="N27" s="6">
        <f t="shared" si="8"/>
        <v>0</v>
      </c>
      <c r="O27" s="6">
        <f t="shared" si="5"/>
        <v>0</v>
      </c>
      <c r="P27" s="22"/>
      <c r="Q27" s="6">
        <f t="shared" si="9"/>
        <v>0</v>
      </c>
      <c r="R27" s="6">
        <f t="shared" si="6"/>
        <v>0</v>
      </c>
      <c r="S27" s="22"/>
      <c r="T27" s="6">
        <f t="shared" si="10"/>
        <v>0</v>
      </c>
      <c r="U27" s="6">
        <f t="shared" si="7"/>
        <v>0</v>
      </c>
    </row>
    <row r="28" spans="1:21" ht="12.75">
      <c r="A28" s="11"/>
      <c r="B28" s="10" t="s">
        <v>222</v>
      </c>
      <c r="C28" s="11"/>
      <c r="D28" s="6">
        <f>SUM(D13:D27)</f>
        <v>21</v>
      </c>
      <c r="E28" s="5"/>
      <c r="F28" s="6">
        <f>SUM(F13:F27)</f>
        <v>1110</v>
      </c>
      <c r="G28" s="6">
        <f>SUM(G13:G27)</f>
        <v>16</v>
      </c>
      <c r="H28" s="5"/>
      <c r="I28" s="6">
        <f>SUM(I13:I27)</f>
        <v>910</v>
      </c>
      <c r="J28" s="6">
        <f>SUM(J13:J27)</f>
        <v>0</v>
      </c>
      <c r="K28" s="5"/>
      <c r="L28" s="6">
        <f>SUM(L13:L27)</f>
        <v>0</v>
      </c>
      <c r="M28" s="6">
        <f>SUM(M13:M27)</f>
        <v>0</v>
      </c>
      <c r="N28" s="5"/>
      <c r="O28" s="6">
        <f>SUM(O13:O27)</f>
        <v>0</v>
      </c>
      <c r="P28" s="6">
        <f>SUM(P13:P27)</f>
        <v>0</v>
      </c>
      <c r="Q28" s="5"/>
      <c r="R28" s="6">
        <f>SUM(R13:R27)</f>
        <v>0</v>
      </c>
      <c r="S28" s="6"/>
      <c r="T28" s="5"/>
      <c r="U28" s="6">
        <f>SUM(U13:U27)</f>
        <v>0</v>
      </c>
    </row>
    <row r="29" spans="1:21" ht="12.75">
      <c r="A29" s="1"/>
      <c r="B29" s="1"/>
      <c r="C29" s="1"/>
      <c r="D29" s="1"/>
      <c r="E29" s="23"/>
      <c r="F29" s="23"/>
      <c r="G29" s="2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3.5" customHeight="1">
      <c r="A30" s="55" t="s">
        <v>109</v>
      </c>
      <c r="B30" s="55"/>
      <c r="C30" s="55"/>
      <c r="D30" s="61">
        <f>F28</f>
        <v>1110</v>
      </c>
      <c r="E30" s="61"/>
      <c r="F30" s="61"/>
      <c r="G30" s="61">
        <f>I28</f>
        <v>910</v>
      </c>
      <c r="H30" s="61"/>
      <c r="I30" s="61"/>
      <c r="J30" s="61">
        <f>L28</f>
        <v>0</v>
      </c>
      <c r="K30" s="61"/>
      <c r="L30" s="61"/>
      <c r="M30" s="61">
        <f>O28</f>
        <v>0</v>
      </c>
      <c r="N30" s="61"/>
      <c r="O30" s="61"/>
      <c r="P30" s="61">
        <f>R28</f>
        <v>0</v>
      </c>
      <c r="Q30" s="61"/>
      <c r="R30" s="61"/>
      <c r="S30" s="61">
        <f>U28</f>
        <v>0</v>
      </c>
      <c r="T30" s="61"/>
      <c r="U30" s="61"/>
    </row>
    <row r="31" spans="1:21" ht="12.75">
      <c r="A31" s="55"/>
      <c r="B31" s="55"/>
      <c r="C31" s="55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</row>
    <row r="32" spans="1:21" ht="13.5" customHeight="1">
      <c r="A32" s="55" t="s">
        <v>110</v>
      </c>
      <c r="B32" s="55"/>
      <c r="C32" s="55"/>
      <c r="D32" s="61">
        <f>D30/100</f>
        <v>11.1</v>
      </c>
      <c r="E32" s="61"/>
      <c r="F32" s="61"/>
      <c r="G32" s="61">
        <f>G30/100</f>
        <v>9.1</v>
      </c>
      <c r="H32" s="61"/>
      <c r="I32" s="61"/>
      <c r="J32" s="61">
        <f>J30/100</f>
        <v>0</v>
      </c>
      <c r="K32" s="61"/>
      <c r="L32" s="61"/>
      <c r="M32" s="61">
        <f>M30/100</f>
        <v>0</v>
      </c>
      <c r="N32" s="61"/>
      <c r="O32" s="61"/>
      <c r="P32" s="61">
        <f>P30/100</f>
        <v>0</v>
      </c>
      <c r="Q32" s="61"/>
      <c r="R32" s="61"/>
      <c r="S32" s="61">
        <f>S30/100</f>
        <v>0</v>
      </c>
      <c r="T32" s="61"/>
      <c r="U32" s="61"/>
    </row>
    <row r="33" spans="1:21" ht="12.75">
      <c r="A33" s="55"/>
      <c r="B33" s="55"/>
      <c r="C33" s="55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</row>
    <row r="34" spans="1:21" ht="23.25" customHeight="1">
      <c r="A34" s="55" t="s">
        <v>111</v>
      </c>
      <c r="B34" s="55"/>
      <c r="C34" s="55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</row>
    <row r="35" spans="1:21" ht="1.5" customHeight="1">
      <c r="A35" s="55"/>
      <c r="B35" s="55"/>
      <c r="C35" s="55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</row>
    <row r="36" spans="1:21" ht="19.5" customHeight="1">
      <c r="A36" s="55" t="s">
        <v>112</v>
      </c>
      <c r="B36" s="55"/>
      <c r="C36" s="55"/>
      <c r="D36" s="72"/>
      <c r="E36" s="73"/>
      <c r="F36" s="74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</row>
    <row r="37" spans="1:21" ht="21" customHeight="1">
      <c r="A37" s="55" t="s">
        <v>113</v>
      </c>
      <c r="B37" s="55"/>
      <c r="C37" s="55"/>
      <c r="D37" s="72"/>
      <c r="E37" s="73"/>
      <c r="F37" s="74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</row>
    <row r="38" spans="1:21" ht="24.75" customHeight="1">
      <c r="A38" s="55" t="s">
        <v>114</v>
      </c>
      <c r="B38" s="55"/>
      <c r="C38" s="55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1:2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</sheetData>
  <sheetProtection password="EA19" sheet="1" objects="1" scenarios="1"/>
  <mergeCells count="71">
    <mergeCell ref="T7:U7"/>
    <mergeCell ref="A9:C11"/>
    <mergeCell ref="D9:F9"/>
    <mergeCell ref="G9:I9"/>
    <mergeCell ref="J9:L9"/>
    <mergeCell ref="D11:F11"/>
    <mergeCell ref="G11:I11"/>
    <mergeCell ref="J10:K10"/>
    <mergeCell ref="D7:F7"/>
    <mergeCell ref="N7:S7"/>
    <mergeCell ref="P38:R38"/>
    <mergeCell ref="S38:U38"/>
    <mergeCell ref="D38:F38"/>
    <mergeCell ref="G38:I38"/>
    <mergeCell ref="J38:L38"/>
    <mergeCell ref="M38:O38"/>
    <mergeCell ref="A36:C36"/>
    <mergeCell ref="A37:C37"/>
    <mergeCell ref="M37:O37"/>
    <mergeCell ref="P37:R37"/>
    <mergeCell ref="P36:R36"/>
    <mergeCell ref="S36:U36"/>
    <mergeCell ref="D37:F37"/>
    <mergeCell ref="G37:I37"/>
    <mergeCell ref="J37:L37"/>
    <mergeCell ref="S37:U37"/>
    <mergeCell ref="D36:F36"/>
    <mergeCell ref="G36:I36"/>
    <mergeCell ref="J36:L36"/>
    <mergeCell ref="M36:O36"/>
    <mergeCell ref="A34:C35"/>
    <mergeCell ref="M34:O35"/>
    <mergeCell ref="P34:R35"/>
    <mergeCell ref="S34:U35"/>
    <mergeCell ref="D34:F35"/>
    <mergeCell ref="G34:I35"/>
    <mergeCell ref="J34:L35"/>
    <mergeCell ref="J32:L33"/>
    <mergeCell ref="P30:R31"/>
    <mergeCell ref="D30:F31"/>
    <mergeCell ref="G30:I31"/>
    <mergeCell ref="P32:R33"/>
    <mergeCell ref="J30:L31"/>
    <mergeCell ref="D32:F33"/>
    <mergeCell ref="G32:I33"/>
    <mergeCell ref="S32:U33"/>
    <mergeCell ref="M32:O33"/>
    <mergeCell ref="M9:O9"/>
    <mergeCell ref="P9:R9"/>
    <mergeCell ref="S9:U9"/>
    <mergeCell ref="M30:O31"/>
    <mergeCell ref="M10:N10"/>
    <mergeCell ref="P11:R11"/>
    <mergeCell ref="S11:U11"/>
    <mergeCell ref="S30:U31"/>
    <mergeCell ref="D10:E10"/>
    <mergeCell ref="G10:H10"/>
    <mergeCell ref="B7:C7"/>
    <mergeCell ref="B5:E5"/>
    <mergeCell ref="F5:H5"/>
    <mergeCell ref="G7:L7"/>
    <mergeCell ref="R2:U3"/>
    <mergeCell ref="A38:C38"/>
    <mergeCell ref="P10:Q10"/>
    <mergeCell ref="S10:T10"/>
    <mergeCell ref="A30:C31"/>
    <mergeCell ref="A32:C33"/>
    <mergeCell ref="J11:L11"/>
    <mergeCell ref="M11:O11"/>
    <mergeCell ref="B2:H2"/>
    <mergeCell ref="B3:H3"/>
  </mergeCells>
  <conditionalFormatting sqref="N13:N27 D28 F28:G28 I28:J28 L28:M28 O28:P28 R28:S28 U28 T13:T27 Q13:Q27 H13:H27 K13:K27 D30:U35 E13:E27">
    <cfRule type="cellIs" priority="1" dxfId="0" operator="lessThanOrEqual" stopIfTrue="1">
      <formula>0</formula>
    </cfRule>
  </conditionalFormatting>
  <conditionalFormatting sqref="F13:G27 L13:M27 U13:U27 O13:P27 R13:S27 I13:J27 D13:D27">
    <cfRule type="cellIs" priority="2" dxfId="0" operator="lessThanOrEqual" stopIfTrue="1">
      <formula>0</formula>
    </cfRule>
    <cfRule type="cellIs" priority="3" dxfId="0" operator="greaterThanOrEqual" stopIfTrue="1">
      <formula>1000000</formula>
    </cfRule>
  </conditionalFormatting>
  <dataValidations count="5">
    <dataValidation type="decimal" operator="greaterThanOrEqual" allowBlank="1" showInputMessage="1" showErrorMessage="1" promptTitle="Введення виходу страви" prompt="Введіть вихід страви - дійсне число, окрім символів та букв , наприклад: 0,11 или 105" errorTitle="Введення виходу страви" error="Введіть вихід страви - дійсне число, окрім символів та букв , наприклад: 0,11 или 105" sqref="G34:U35">
      <formula1>0</formula1>
    </dataValidation>
    <dataValidation type="decimal" allowBlank="1" showInputMessage="1" showErrorMessage="1" promptTitle="Введення норми продукту" prompt="Введіть норму продукту - дійсне число, окрім символів та букв , наприклад: 0,11 або 105" errorTitle="Введення норми продукту" error="Введіть норму продукту - дійсне число, окрім символів та букв , наприклад: 0,11 або 105" sqref="S13:S27 D13:D27 P13:P27 M13:M27 J13:J27 G13:G27">
      <formula1>0</formula1>
      <formula2>1000000</formula2>
    </dataValidation>
    <dataValidation type="whole" allowBlank="1" showInputMessage="1" showErrorMessage="1" promptTitle="Введення коду продукту" prompt="Введіть код продукту - ціле число, наприклад: 1 або 105, при цьому не менше 1 і не більше 250  " errorTitle="Помилка введення коду" error="Введіть код продукту - ціле число, наприклад: 1 або 105, при цьому не менше 1 і не більше 250  " sqref="B13:B27">
      <formula1>1</formula1>
      <formula2>250</formula2>
    </dataValidation>
    <dataValidation type="decimal" operator="greaterThanOrEqual" allowBlank="1" showInputMessage="1" showErrorMessage="1" promptTitle="Введення виходу страви" prompt="Введіть вихід страви - дійсне число, окрім символів та букв , наприклад: 0,11 або 105" errorTitle="Помилка введення виходу страви" error="Введіть вихід страви - дійсне число, окрім символів та букв , наприклад: 0,11 або 105" sqref="D34:F35">
      <formula1>0</formula1>
    </dataValidation>
    <dataValidation type="whole" allowBlank="1" showInputMessage="1" showErrorMessage="1" promptTitle="Введення порядкового номера" prompt="Введіть порядковий номер - ціле число, наприклад: 1 або 10, при цьому не менше 1 і не більше 15  " errorTitle="Помилка введення №п/п" error="Введіть порядковий номер - ціле число, наприклад: 1 або 10, при цьому не менше 1 і не більше 15  " sqref="A13:A27">
      <formula1>1</formula1>
      <formula2>15</formula2>
    </dataValidation>
  </dataValidations>
  <hyperlinks>
    <hyperlink ref="R2:U3" location="Навігатор!A1" display="Навігатор"/>
  </hyperlink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Калькуляція блюд</dc:title>
  <dc:subject/>
  <dc:creator>--</dc:creator>
  <cp:keywords/>
  <dc:description/>
  <cp:lastModifiedBy>Customer</cp:lastModifiedBy>
  <cp:lastPrinted>2010-01-27T22:28:39Z</cp:lastPrinted>
  <dcterms:created xsi:type="dcterms:W3CDTF">2010-01-23T08:16:07Z</dcterms:created>
  <dcterms:modified xsi:type="dcterms:W3CDTF">2010-09-22T17:52:52Z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